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우준\월보\6. (분기별) 지방세 징수현황\"/>
    </mc:Choice>
  </mc:AlternateContent>
  <bookViews>
    <workbookView xWindow="0" yWindow="0" windowWidth="28800" windowHeight="12060"/>
  </bookViews>
  <sheets>
    <sheet name="2024년" sheetId="8" r:id="rId1"/>
  </sheets>
  <calcPr calcId="152511"/>
</workbook>
</file>

<file path=xl/calcChain.xml><?xml version="1.0" encoding="utf-8"?>
<calcChain xmlns="http://schemas.openxmlformats.org/spreadsheetml/2006/main">
  <c r="G19" i="8" l="1"/>
  <c r="O19" i="8" l="1"/>
  <c r="P19" i="8"/>
  <c r="Q19" i="8"/>
  <c r="R19" i="8"/>
  <c r="S19" i="8"/>
  <c r="T19" i="8"/>
  <c r="U19" i="8"/>
  <c r="O14" i="8"/>
  <c r="P14" i="8"/>
  <c r="Q14" i="8"/>
  <c r="R14" i="8"/>
  <c r="S14" i="8"/>
  <c r="T14" i="8"/>
  <c r="U14" i="8"/>
  <c r="O24" i="8"/>
  <c r="P24" i="8"/>
  <c r="Q24" i="8"/>
  <c r="R24" i="8"/>
  <c r="S24" i="8"/>
  <c r="T24" i="8"/>
  <c r="U24" i="8"/>
  <c r="X14" i="8"/>
  <c r="Y14" i="8"/>
  <c r="Z14" i="8"/>
  <c r="X19" i="8"/>
  <c r="Y19" i="8"/>
  <c r="Z19" i="8"/>
  <c r="X24" i="8"/>
  <c r="Y24" i="8"/>
  <c r="Z24" i="8"/>
  <c r="AB24" i="8"/>
  <c r="AB19" i="8"/>
  <c r="AB14" i="8"/>
  <c r="AB9" i="8"/>
  <c r="W22" i="8" l="1"/>
  <c r="V22" i="8" s="1"/>
  <c r="AA24" i="8"/>
  <c r="Y9" i="8"/>
  <c r="Z9" i="8"/>
  <c r="AA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O7" i="8"/>
  <c r="M24" i="8"/>
  <c r="L24" i="8"/>
  <c r="K24" i="8"/>
  <c r="J24" i="8"/>
  <c r="I24" i="8"/>
  <c r="H24" i="8"/>
  <c r="G24" i="8"/>
  <c r="AC22" i="8"/>
  <c r="N22" i="8"/>
  <c r="D22" i="8" s="1"/>
  <c r="F22" i="8"/>
  <c r="AC21" i="8"/>
  <c r="W21" i="8"/>
  <c r="V21" i="8" s="1"/>
  <c r="N21" i="8"/>
  <c r="D21" i="8" s="1"/>
  <c r="F21" i="8"/>
  <c r="AC20" i="8"/>
  <c r="W20" i="8"/>
  <c r="V20" i="8" s="1"/>
  <c r="N20" i="8"/>
  <c r="D20" i="8" s="1"/>
  <c r="F20" i="8"/>
  <c r="AE19" i="8"/>
  <c r="AD19" i="8"/>
  <c r="AB7" i="8"/>
  <c r="AA19" i="8"/>
  <c r="M19" i="8"/>
  <c r="L19" i="8"/>
  <c r="K19" i="8"/>
  <c r="J19" i="8"/>
  <c r="I19" i="8"/>
  <c r="H19" i="8"/>
  <c r="AC17" i="8"/>
  <c r="W17" i="8"/>
  <c r="V17" i="8"/>
  <c r="N17" i="8"/>
  <c r="D17" i="8" s="1"/>
  <c r="F17" i="8"/>
  <c r="AC16" i="8"/>
  <c r="W16" i="8"/>
  <c r="V16" i="8" s="1"/>
  <c r="N16" i="8"/>
  <c r="D16" i="8" s="1"/>
  <c r="F16" i="8"/>
  <c r="AC15" i="8"/>
  <c r="W15" i="8"/>
  <c r="V15" i="8" s="1"/>
  <c r="N15" i="8"/>
  <c r="D15" i="8" s="1"/>
  <c r="F15" i="8"/>
  <c r="AE14" i="8"/>
  <c r="AD14" i="8"/>
  <c r="AA14" i="8"/>
  <c r="W14" i="8" s="1"/>
  <c r="V14" i="8" s="1"/>
  <c r="N14" i="8"/>
  <c r="M14" i="8"/>
  <c r="L14" i="8"/>
  <c r="K14" i="8"/>
  <c r="J14" i="8"/>
  <c r="I14" i="8"/>
  <c r="H14" i="8"/>
  <c r="G14" i="8"/>
  <c r="AC12" i="8"/>
  <c r="W12" i="8"/>
  <c r="V12" i="8" s="1"/>
  <c r="N12" i="8"/>
  <c r="D12" i="8" s="1"/>
  <c r="F12" i="8"/>
  <c r="C12" i="8" s="1"/>
  <c r="AC11" i="8"/>
  <c r="W11" i="8"/>
  <c r="V11" i="8" s="1"/>
  <c r="N11" i="8"/>
  <c r="D11" i="8" s="1"/>
  <c r="F11" i="8"/>
  <c r="AC10" i="8"/>
  <c r="W10" i="8"/>
  <c r="V10" i="8" s="1"/>
  <c r="N10" i="8"/>
  <c r="F10" i="8"/>
  <c r="C10" i="8" s="1"/>
  <c r="AE9" i="8"/>
  <c r="AD9" i="8"/>
  <c r="U9" i="8"/>
  <c r="T9" i="8"/>
  <c r="T7" i="8" s="1"/>
  <c r="S9" i="8"/>
  <c r="R9" i="8"/>
  <c r="Q9" i="8"/>
  <c r="P9" i="8"/>
  <c r="O9" i="8"/>
  <c r="M9" i="8"/>
  <c r="L9" i="8"/>
  <c r="K9" i="8"/>
  <c r="J9" i="8"/>
  <c r="I9" i="8"/>
  <c r="H9" i="8"/>
  <c r="G9" i="8"/>
  <c r="AC14" i="8" l="1"/>
  <c r="D14" i="8"/>
  <c r="E16" i="8"/>
  <c r="C16" i="8"/>
  <c r="B16" i="8" s="1"/>
  <c r="E15" i="8"/>
  <c r="AC9" i="8"/>
  <c r="C11" i="8"/>
  <c r="B11" i="8" s="1"/>
  <c r="N9" i="8"/>
  <c r="W9" i="8"/>
  <c r="V9" i="8" s="1"/>
  <c r="F9" i="8"/>
  <c r="E10" i="8"/>
  <c r="E17" i="8"/>
  <c r="C15" i="8"/>
  <c r="B15" i="8" s="1"/>
  <c r="P7" i="8"/>
  <c r="E12" i="8"/>
  <c r="B12" i="8"/>
  <c r="D10" i="8"/>
  <c r="D9" i="8" s="1"/>
  <c r="E11" i="8"/>
  <c r="F14" i="8"/>
  <c r="E14" i="8" s="1"/>
  <c r="C9" i="8"/>
  <c r="H7" i="8"/>
  <c r="E27" i="8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E9" i="8" l="1"/>
  <c r="B9" i="8"/>
  <c r="B10" i="8"/>
  <c r="AC7" i="8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  <comment ref="M6" authorId="0" shapeId="0">
      <text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주민세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양도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법인세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특징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<sst xmlns="http://schemas.openxmlformats.org/spreadsheetml/2006/main" count="57" uniqueCount="47">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</sst>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41" fontId="11" fillId="5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4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41" fontId="11" fillId="6" borderId="2" xfId="1" applyFont="1" applyFill="1" applyBorder="1" applyAlignment="1">
      <alignment vertical="center"/>
    </xf>
    <xf numFmtId="41" fontId="11" fillId="7" borderId="2" xfId="1" applyFont="1" applyFill="1" applyBorder="1" applyAlignment="1">
      <alignment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41" fontId="13" fillId="0" borderId="2" xfId="1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49" t="s">
        <v>39</v>
      </c>
      <c r="B1" s="49"/>
      <c r="C1" s="49"/>
      <c r="D1" s="2"/>
    </row>
    <row r="3" spans="1:31" x14ac:dyDescent="0.15">
      <c r="A3" s="41" t="s">
        <v>42</v>
      </c>
    </row>
    <row r="4" spans="1:31" s="1" customFormat="1" ht="10.5" x14ac:dyDescent="0.15">
      <c r="A4" s="50" t="s">
        <v>0</v>
      </c>
      <c r="B4" s="52" t="s">
        <v>1</v>
      </c>
      <c r="C4" s="54"/>
      <c r="D4" s="53"/>
      <c r="E4" s="55" t="s">
        <v>2</v>
      </c>
      <c r="F4" s="69" t="s">
        <v>3</v>
      </c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70"/>
      <c r="U4" s="3"/>
      <c r="V4" s="59" t="s">
        <v>2</v>
      </c>
      <c r="W4" s="62" t="s">
        <v>4</v>
      </c>
      <c r="X4" s="62"/>
      <c r="Y4" s="62"/>
      <c r="Z4" s="62"/>
      <c r="AA4" s="62"/>
      <c r="AB4" s="63"/>
      <c r="AC4" s="64" t="s">
        <v>2</v>
      </c>
      <c r="AD4" s="67" t="s">
        <v>5</v>
      </c>
      <c r="AE4" s="68"/>
    </row>
    <row r="5" spans="1:31" s="1" customFormat="1" ht="10.5" x14ac:dyDescent="0.15">
      <c r="A5" s="51"/>
      <c r="B5" s="53"/>
      <c r="C5" s="44" t="s">
        <v>6</v>
      </c>
      <c r="D5" s="45" t="s">
        <v>7</v>
      </c>
      <c r="E5" s="56"/>
      <c r="F5" s="46" t="s">
        <v>8</v>
      </c>
      <c r="G5" s="57" t="s">
        <v>6</v>
      </c>
      <c r="H5" s="57"/>
      <c r="I5" s="57"/>
      <c r="J5" s="57"/>
      <c r="K5" s="57"/>
      <c r="L5" s="57"/>
      <c r="M5" s="58"/>
      <c r="N5" s="47" t="s">
        <v>8</v>
      </c>
      <c r="O5" s="71" t="s">
        <v>7</v>
      </c>
      <c r="P5" s="71"/>
      <c r="Q5" s="71"/>
      <c r="R5" s="71"/>
      <c r="S5" s="71"/>
      <c r="T5" s="71"/>
      <c r="U5" s="72"/>
      <c r="V5" s="60"/>
      <c r="W5" s="73" t="s">
        <v>8</v>
      </c>
      <c r="X5" s="57" t="s">
        <v>6</v>
      </c>
      <c r="Y5" s="57"/>
      <c r="Z5" s="57"/>
      <c r="AA5" s="58"/>
      <c r="AB5" s="5" t="s">
        <v>7</v>
      </c>
      <c r="AC5" s="65"/>
      <c r="AD5" s="75" t="s">
        <v>6</v>
      </c>
      <c r="AE5" s="76" t="s">
        <v>7</v>
      </c>
    </row>
    <row r="6" spans="1:31" s="1" customFormat="1" ht="23.1" customHeight="1" x14ac:dyDescent="0.15">
      <c r="A6" s="51"/>
      <c r="B6" s="53"/>
      <c r="C6" s="44"/>
      <c r="D6" s="45"/>
      <c r="E6" s="56"/>
      <c r="F6" s="44"/>
      <c r="G6" s="4" t="s">
        <v>9</v>
      </c>
      <c r="H6" s="4" t="s">
        <v>10</v>
      </c>
      <c r="I6" s="9" t="s">
        <v>13</v>
      </c>
      <c r="J6" s="4" t="s">
        <v>14</v>
      </c>
      <c r="K6" s="42" t="s">
        <v>45</v>
      </c>
      <c r="L6" s="4" t="s">
        <v>15</v>
      </c>
      <c r="M6" s="6" t="s">
        <v>43</v>
      </c>
      <c r="N6" s="48"/>
      <c r="O6" s="5" t="s">
        <v>11</v>
      </c>
      <c r="P6" s="5" t="s">
        <v>12</v>
      </c>
      <c r="Q6" s="5" t="s">
        <v>16</v>
      </c>
      <c r="R6" s="5" t="s">
        <v>17</v>
      </c>
      <c r="S6" s="7" t="s">
        <v>44</v>
      </c>
      <c r="T6" s="7" t="s">
        <v>40</v>
      </c>
      <c r="U6" s="7" t="s">
        <v>41</v>
      </c>
      <c r="V6" s="61"/>
      <c r="W6" s="74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66"/>
      <c r="AD6" s="74"/>
      <c r="AE6" s="48"/>
    </row>
    <row r="7" spans="1:31" s="12" customFormat="1" ht="18.75" customHeight="1" x14ac:dyDescent="0.15">
      <c r="A7" s="33" t="s">
        <v>46</v>
      </c>
      <c r="B7" s="34">
        <f>SUM(C7:D7)</f>
        <v>371388709296</v>
      </c>
      <c r="C7" s="35">
        <f>SUM(C9+C14+C19+C24)</f>
        <v>275000851446</v>
      </c>
      <c r="D7" s="36">
        <f>SUM(N7,AB7,AE7)</f>
        <v>96387857850</v>
      </c>
      <c r="E7" s="37">
        <f>SUM(F7,N7)</f>
        <v>335223936070</v>
      </c>
      <c r="F7" s="35">
        <f>SUM(G7:M7)</f>
        <v>241022237420</v>
      </c>
      <c r="G7" s="38">
        <f>SUM(G9,G14,G19,G24)</f>
        <v>148862645480</v>
      </c>
      <c r="H7" s="38">
        <f t="shared" ref="H7:M7" si="0">SUM(H9,H14,H19,H24)</f>
        <v>19247110</v>
      </c>
      <c r="I7" s="38">
        <f t="shared" si="0"/>
        <v>7430816210</v>
      </c>
      <c r="J7" s="38">
        <f t="shared" si="0"/>
        <v>3751656600</v>
      </c>
      <c r="K7" s="38">
        <f t="shared" si="0"/>
        <v>1371404050</v>
      </c>
      <c r="L7" s="38">
        <f t="shared" si="0"/>
        <v>30734192200</v>
      </c>
      <c r="M7" s="38">
        <f t="shared" si="0"/>
        <v>48852275770</v>
      </c>
      <c r="N7" s="36">
        <f>SUM(O7:U7)</f>
        <v>94201698650</v>
      </c>
      <c r="O7" s="38">
        <f t="shared" ref="O7:T7" si="1">SUM(O9,O14,O19,O24)</f>
        <v>0</v>
      </c>
      <c r="P7" s="38">
        <f t="shared" si="1"/>
        <v>13088041180</v>
      </c>
      <c r="Q7" s="38">
        <f t="shared" si="1"/>
        <v>65308242390</v>
      </c>
      <c r="R7" s="38">
        <f t="shared" si="1"/>
        <v>0</v>
      </c>
      <c r="S7" s="38">
        <f t="shared" si="1"/>
        <v>1910966150</v>
      </c>
      <c r="T7" s="38">
        <f t="shared" si="1"/>
        <v>4817862170</v>
      </c>
      <c r="U7" s="38">
        <f>SUM(U9+U14+U19+U24)</f>
        <v>9076586760</v>
      </c>
      <c r="V7" s="39">
        <f>SUM(W7,AB7)</f>
        <v>28952718840</v>
      </c>
      <c r="W7" s="35">
        <f>SUM(X7:AA7)</f>
        <v>28952718840</v>
      </c>
      <c r="X7" s="38">
        <f>SUM(X9,X14,X19,X24)</f>
        <v>0</v>
      </c>
      <c r="Y7" s="38">
        <f>SUM(Y9,Y14,Y19,Y24)</f>
        <v>0</v>
      </c>
      <c r="Z7" s="38">
        <f>SUM(Z9,Z14,Z19,Z24)</f>
        <v>0</v>
      </c>
      <c r="AA7" s="38">
        <f>SUM(AA9,AA14,AA19,AA24)</f>
        <v>28952718840</v>
      </c>
      <c r="AB7" s="38">
        <f>SUM(AB9,AB14,AB19,AB24)</f>
        <v>0</v>
      </c>
      <c r="AC7" s="40">
        <f>SUM(AD7:AE7)</f>
        <v>7212054386</v>
      </c>
      <c r="AD7" s="38">
        <f>SUM(AD9,AD14,AD19,AD24)</f>
        <v>5025895186</v>
      </c>
      <c r="AE7" s="38">
        <f>SUM(AE9,AE14,AE19,AE24)</f>
        <v>2186159200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88336870716</v>
      </c>
      <c r="C9" s="16">
        <f>SUM(C10:C12)</f>
        <v>79323830946</v>
      </c>
      <c r="D9" s="17">
        <f>SUM(D10:D12)</f>
        <v>9013039770</v>
      </c>
      <c r="E9" s="18">
        <f>SUM(F9,N9)</f>
        <v>77765493440</v>
      </c>
      <c r="F9" s="16">
        <f>SUM(G9:M9)</f>
        <v>69562119020</v>
      </c>
      <c r="G9" s="19">
        <f>SUM(G10:G12)</f>
        <v>49928615570</v>
      </c>
      <c r="H9" s="19">
        <f t="shared" ref="H9:M9" si="3">SUM(H10:H12)</f>
        <v>6929130</v>
      </c>
      <c r="I9" s="19">
        <f t="shared" si="3"/>
        <v>9586030</v>
      </c>
      <c r="J9" s="19">
        <f t="shared" si="3"/>
        <v>889663430</v>
      </c>
      <c r="K9" s="19">
        <f t="shared" si="3"/>
        <v>10300</v>
      </c>
      <c r="L9" s="19">
        <f t="shared" si="3"/>
        <v>10312680110</v>
      </c>
      <c r="M9" s="19">
        <f t="shared" si="3"/>
        <v>8414634450</v>
      </c>
      <c r="N9" s="17">
        <f>SUM(O9:U9)</f>
        <v>8203374420</v>
      </c>
      <c r="O9" s="19">
        <f t="shared" ref="O9:T9" si="4">SUM(O10:O12)</f>
        <v>0</v>
      </c>
      <c r="P9" s="19">
        <f t="shared" si="4"/>
        <v>4677658650</v>
      </c>
      <c r="Q9" s="19">
        <f t="shared" si="4"/>
        <v>11597610</v>
      </c>
      <c r="R9" s="19">
        <f t="shared" si="4"/>
        <v>0</v>
      </c>
      <c r="S9" s="19">
        <f t="shared" si="4"/>
        <v>868620</v>
      </c>
      <c r="T9" s="19">
        <f t="shared" si="4"/>
        <v>1237461610</v>
      </c>
      <c r="U9" s="19">
        <f>SUM(U10:U12)</f>
        <v>2275787930</v>
      </c>
      <c r="V9" s="20">
        <f t="shared" ref="V9:V27" si="5">SUM(W9,AB9)</f>
        <v>7245435130</v>
      </c>
      <c r="W9" s="16">
        <f t="shared" ref="W9:W27" si="6">SUM(X9:AA9)</f>
        <v>7245435130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7245435130</v>
      </c>
      <c r="AB9" s="19">
        <f>SUM(AB10:AB12)</f>
        <v>0</v>
      </c>
      <c r="AC9" s="21">
        <f t="shared" ref="AC9:AC27" si="7">SUM(AD9:AE9)</f>
        <v>3325942146</v>
      </c>
      <c r="AD9" s="19">
        <f>SUM(AD10:AD12)</f>
        <v>2516276796</v>
      </c>
      <c r="AE9" s="19">
        <f>SUM(AE10:AE12)</f>
        <v>809665350</v>
      </c>
    </row>
    <row r="10" spans="1:31" s="13" customFormat="1" ht="18.75" customHeight="1" x14ac:dyDescent="0.15">
      <c r="A10" s="11" t="s">
        <v>26</v>
      </c>
      <c r="B10" s="23">
        <f t="shared" si="2"/>
        <v>53555842460</v>
      </c>
      <c r="C10" s="24">
        <f>SUM(F10,W10,AD10)</f>
        <v>50930507260</v>
      </c>
      <c r="D10" s="25">
        <f t="shared" ref="D10:D27" si="8">SUM(N10,AB10,AE10)</f>
        <v>2625335200</v>
      </c>
      <c r="E10" s="26">
        <f>SUM(F10,N10)</f>
        <v>46182879260</v>
      </c>
      <c r="F10" s="24">
        <f>SUM(G10:M10)</f>
        <v>43897730840</v>
      </c>
      <c r="G10" s="27">
        <v>29071284490</v>
      </c>
      <c r="H10" s="27">
        <v>6020</v>
      </c>
      <c r="I10" s="28">
        <v>6298510</v>
      </c>
      <c r="J10" s="27">
        <v>376891880</v>
      </c>
      <c r="K10" s="27">
        <v>10300</v>
      </c>
      <c r="L10" s="27">
        <v>10252504710</v>
      </c>
      <c r="M10" s="27">
        <v>4190734930</v>
      </c>
      <c r="N10" s="25">
        <f>SUM(O10:U10)</f>
        <v>2285148420</v>
      </c>
      <c r="O10" s="27">
        <v>0</v>
      </c>
      <c r="P10" s="27">
        <v>1868662820</v>
      </c>
      <c r="Q10" s="27">
        <v>7122800</v>
      </c>
      <c r="R10" s="27">
        <v>0</v>
      </c>
      <c r="S10" s="27">
        <v>0</v>
      </c>
      <c r="T10" s="27">
        <v>429596530</v>
      </c>
      <c r="U10" s="27">
        <v>-20233730</v>
      </c>
      <c r="V10" s="29">
        <f t="shared" si="5"/>
        <v>5292814510</v>
      </c>
      <c r="W10" s="24">
        <f t="shared" si="6"/>
        <v>5292814510</v>
      </c>
      <c r="X10" s="27">
        <v>0</v>
      </c>
      <c r="Y10" s="27">
        <v>0</v>
      </c>
      <c r="Z10" s="27">
        <v>0</v>
      </c>
      <c r="AA10" s="27">
        <v>5292814510</v>
      </c>
      <c r="AB10" s="27">
        <v>0</v>
      </c>
      <c r="AC10" s="30">
        <f t="shared" si="7"/>
        <v>2080148690</v>
      </c>
      <c r="AD10" s="27">
        <v>1739961910</v>
      </c>
      <c r="AE10" s="27">
        <v>340186780</v>
      </c>
    </row>
    <row r="11" spans="1:31" s="13" customFormat="1" ht="18.75" customHeight="1" x14ac:dyDescent="0.15">
      <c r="A11" s="11" t="s">
        <v>27</v>
      </c>
      <c r="B11" s="23">
        <f t="shared" si="2"/>
        <v>16773078820</v>
      </c>
      <c r="C11" s="24">
        <f>SUM(F11,W11,AD11)</f>
        <v>13166142810</v>
      </c>
      <c r="D11" s="25">
        <f t="shared" si="8"/>
        <v>3606936010</v>
      </c>
      <c r="E11" s="26">
        <f>SUM(F11,N11)</f>
        <v>15369036700</v>
      </c>
      <c r="F11" s="24">
        <f>SUM(G11:M11)</f>
        <v>11966928180</v>
      </c>
      <c r="G11" s="27">
        <v>8847741000</v>
      </c>
      <c r="H11" s="27">
        <v>6923110</v>
      </c>
      <c r="I11" s="27">
        <v>132470</v>
      </c>
      <c r="J11" s="27">
        <v>298926050</v>
      </c>
      <c r="K11" s="27">
        <v>0</v>
      </c>
      <c r="L11" s="27">
        <v>-6397720</v>
      </c>
      <c r="M11" s="27">
        <v>2819603270</v>
      </c>
      <c r="N11" s="25">
        <f>SUM(O11:U11)</f>
        <v>3402108520</v>
      </c>
      <c r="O11" s="27">
        <v>0</v>
      </c>
      <c r="P11" s="27">
        <v>700110190</v>
      </c>
      <c r="Q11" s="27">
        <v>954390</v>
      </c>
      <c r="R11" s="27">
        <v>0</v>
      </c>
      <c r="S11" s="27">
        <v>75000</v>
      </c>
      <c r="T11" s="27">
        <v>404947280</v>
      </c>
      <c r="U11" s="27">
        <v>2296021660</v>
      </c>
      <c r="V11" s="29">
        <f t="shared" si="5"/>
        <v>778952550</v>
      </c>
      <c r="W11" s="24">
        <f t="shared" si="6"/>
        <v>778952550</v>
      </c>
      <c r="X11" s="27">
        <v>0</v>
      </c>
      <c r="Y11" s="27">
        <v>0</v>
      </c>
      <c r="Z11" s="27">
        <v>0</v>
      </c>
      <c r="AA11" s="27">
        <v>778952550</v>
      </c>
      <c r="AB11" s="27">
        <v>0</v>
      </c>
      <c r="AC11" s="30">
        <f t="shared" si="7"/>
        <v>625089570</v>
      </c>
      <c r="AD11" s="27">
        <v>420262080</v>
      </c>
      <c r="AE11" s="27">
        <v>204827490</v>
      </c>
    </row>
    <row r="12" spans="1:31" s="13" customFormat="1" ht="18.75" customHeight="1" x14ac:dyDescent="0.15">
      <c r="A12" s="11" t="s">
        <v>28</v>
      </c>
      <c r="B12" s="23">
        <f t="shared" si="2"/>
        <v>18007949436</v>
      </c>
      <c r="C12" s="24">
        <f>SUM(F12,W12,AD12)</f>
        <v>15227180876</v>
      </c>
      <c r="D12" s="25">
        <f t="shared" si="8"/>
        <v>2780768560</v>
      </c>
      <c r="E12" s="26">
        <f>SUM(F12,N12)</f>
        <v>16213577480</v>
      </c>
      <c r="F12" s="24">
        <f>SUM(G12:M12)</f>
        <v>13697460000</v>
      </c>
      <c r="G12" s="27">
        <v>12009590080</v>
      </c>
      <c r="H12" s="27">
        <v>0</v>
      </c>
      <c r="I12" s="27">
        <v>3155050</v>
      </c>
      <c r="J12" s="27">
        <v>213845500</v>
      </c>
      <c r="K12" s="27">
        <v>0</v>
      </c>
      <c r="L12" s="27">
        <v>66573120</v>
      </c>
      <c r="M12" s="27">
        <v>1404296250</v>
      </c>
      <c r="N12" s="25">
        <f>SUM(O12:U12)</f>
        <v>2516117480</v>
      </c>
      <c r="O12" s="27">
        <v>0</v>
      </c>
      <c r="P12" s="27">
        <v>2108885640</v>
      </c>
      <c r="Q12" s="27">
        <v>3520420</v>
      </c>
      <c r="R12" s="27">
        <v>0</v>
      </c>
      <c r="S12" s="27">
        <v>793620</v>
      </c>
      <c r="T12" s="27">
        <v>402917800</v>
      </c>
      <c r="U12" s="27">
        <v>0</v>
      </c>
      <c r="V12" s="29">
        <f t="shared" si="5"/>
        <v>1173668070</v>
      </c>
      <c r="W12" s="24">
        <f t="shared" si="6"/>
        <v>1173668070</v>
      </c>
      <c r="X12" s="27">
        <v>0</v>
      </c>
      <c r="Y12" s="27">
        <v>0</v>
      </c>
      <c r="Z12" s="27">
        <v>0</v>
      </c>
      <c r="AA12" s="27">
        <v>1173668070</v>
      </c>
      <c r="AB12" s="27">
        <v>0</v>
      </c>
      <c r="AC12" s="30">
        <f t="shared" si="7"/>
        <v>620703886</v>
      </c>
      <c r="AD12" s="27">
        <v>356052806</v>
      </c>
      <c r="AE12" s="27">
        <v>264651080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89307574090</v>
      </c>
      <c r="C14" s="16">
        <f>SUM(C15:C17)</f>
        <v>81071001990</v>
      </c>
      <c r="D14" s="17">
        <f>SUM(D15:D17)</f>
        <v>8236572100</v>
      </c>
      <c r="E14" s="18">
        <f>SUM(F14,N14)</f>
        <v>81247051050</v>
      </c>
      <c r="F14" s="16">
        <f>SUM(G14:M14)</f>
        <v>73715339880</v>
      </c>
      <c r="G14" s="19">
        <f>SUM(G15:G17)</f>
        <v>44382508850</v>
      </c>
      <c r="H14" s="19">
        <f t="shared" ref="H14:M14" si="9">SUM(H15:H17)</f>
        <v>3037380</v>
      </c>
      <c r="I14" s="19">
        <f t="shared" si="9"/>
        <v>5578430</v>
      </c>
      <c r="J14" s="19">
        <f t="shared" si="9"/>
        <v>954162890</v>
      </c>
      <c r="K14" s="19">
        <f t="shared" si="9"/>
        <v>0</v>
      </c>
      <c r="L14" s="19">
        <f t="shared" si="9"/>
        <v>7706354440</v>
      </c>
      <c r="M14" s="19">
        <f t="shared" si="9"/>
        <v>20663697890</v>
      </c>
      <c r="N14" s="17">
        <f>SUM(O14:U14)</f>
        <v>7531711170</v>
      </c>
      <c r="O14" s="19">
        <f t="shared" ref="O14:T14" si="10">SUM(O15:O17)</f>
        <v>0</v>
      </c>
      <c r="P14" s="19">
        <f t="shared" si="10"/>
        <v>4265977370</v>
      </c>
      <c r="Q14" s="19">
        <f t="shared" si="10"/>
        <v>15076550</v>
      </c>
      <c r="R14" s="19">
        <f t="shared" si="10"/>
        <v>0</v>
      </c>
      <c r="S14" s="19">
        <f t="shared" si="10"/>
        <v>14017890</v>
      </c>
      <c r="T14" s="19">
        <f t="shared" si="10"/>
        <v>1147845700</v>
      </c>
      <c r="U14" s="19">
        <f>SUM(U15:U17)</f>
        <v>2088793660</v>
      </c>
      <c r="V14" s="20">
        <f>SUM(W14,AB14)</f>
        <v>6075429280</v>
      </c>
      <c r="W14" s="16">
        <f>SUM(X14:AA14)</f>
        <v>6075429280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6075429280</v>
      </c>
      <c r="AB14" s="19">
        <f>SUM(AB15:AB17)</f>
        <v>0</v>
      </c>
      <c r="AC14" s="21">
        <f>SUM(AD14:AE14)</f>
        <v>1985093760</v>
      </c>
      <c r="AD14" s="19">
        <f>SUM(AD15:AD17)</f>
        <v>1280232830</v>
      </c>
      <c r="AE14" s="19">
        <f>SUM(AE15:AE17)</f>
        <v>704860930</v>
      </c>
    </row>
    <row r="15" spans="1:31" s="13" customFormat="1" ht="18.75" customHeight="1" x14ac:dyDescent="0.15">
      <c r="A15" s="11" t="s">
        <v>29</v>
      </c>
      <c r="B15" s="23">
        <f t="shared" si="2"/>
        <v>25216890140</v>
      </c>
      <c r="C15" s="24">
        <f>SUM(F15,W15,AD15)</f>
        <v>23569679740</v>
      </c>
      <c r="D15" s="25">
        <f t="shared" si="8"/>
        <v>1647210400</v>
      </c>
      <c r="E15" s="26">
        <f>SUM(F15,N15)</f>
        <v>23453423540</v>
      </c>
      <c r="F15" s="24">
        <f>SUM(G15:M15)</f>
        <v>22106005230</v>
      </c>
      <c r="G15" s="43">
        <v>11656243510</v>
      </c>
      <c r="H15" s="43">
        <v>1740460</v>
      </c>
      <c r="I15" s="43">
        <v>1189710</v>
      </c>
      <c r="J15" s="27">
        <v>347655350</v>
      </c>
      <c r="K15" s="27">
        <v>0</v>
      </c>
      <c r="L15" s="27">
        <v>-5285580</v>
      </c>
      <c r="M15" s="27">
        <v>10104461780</v>
      </c>
      <c r="N15" s="25">
        <f>SUM(O15:U15)</f>
        <v>1347418310</v>
      </c>
      <c r="O15" s="27">
        <v>0</v>
      </c>
      <c r="P15" s="27">
        <v>946325110</v>
      </c>
      <c r="Q15" s="27">
        <v>10005460</v>
      </c>
      <c r="R15" s="27">
        <v>0</v>
      </c>
      <c r="S15" s="27">
        <v>9104470</v>
      </c>
      <c r="T15" s="27">
        <v>381983270</v>
      </c>
      <c r="U15" s="27">
        <v>0</v>
      </c>
      <c r="V15" s="29">
        <f t="shared" si="5"/>
        <v>996396300</v>
      </c>
      <c r="W15" s="24">
        <f t="shared" si="6"/>
        <v>996396300</v>
      </c>
      <c r="X15" s="27">
        <v>0</v>
      </c>
      <c r="Y15" s="27">
        <v>0</v>
      </c>
      <c r="Z15" s="27">
        <v>0</v>
      </c>
      <c r="AA15" s="27">
        <v>996396300</v>
      </c>
      <c r="AB15" s="27">
        <v>0</v>
      </c>
      <c r="AC15" s="30">
        <f t="shared" si="7"/>
        <v>767070300</v>
      </c>
      <c r="AD15" s="27">
        <v>467278210</v>
      </c>
      <c r="AE15" s="27">
        <v>299792090</v>
      </c>
    </row>
    <row r="16" spans="1:31" s="13" customFormat="1" ht="18.75" customHeight="1" x14ac:dyDescent="0.15">
      <c r="A16" s="11" t="s">
        <v>30</v>
      </c>
      <c r="B16" s="23">
        <f t="shared" si="2"/>
        <v>35178015980</v>
      </c>
      <c r="C16" s="24">
        <f>SUM(F16,W16,AD16)</f>
        <v>31579003700</v>
      </c>
      <c r="D16" s="25">
        <f t="shared" si="8"/>
        <v>3599012280</v>
      </c>
      <c r="E16" s="26">
        <f>SUM(F16,N16)</f>
        <v>32931319230</v>
      </c>
      <c r="F16" s="24">
        <f>SUM(G16:M16)</f>
        <v>29579631630</v>
      </c>
      <c r="G16" s="27">
        <v>21403063940</v>
      </c>
      <c r="H16" s="27">
        <v>851350</v>
      </c>
      <c r="I16" s="27">
        <v>3621200</v>
      </c>
      <c r="J16" s="27">
        <v>289413940</v>
      </c>
      <c r="K16" s="27">
        <v>0</v>
      </c>
      <c r="L16" s="27">
        <v>27251590</v>
      </c>
      <c r="M16" s="27">
        <v>7855429610</v>
      </c>
      <c r="N16" s="25">
        <f>SUM(O16:U16)</f>
        <v>3351687600</v>
      </c>
      <c r="O16" s="27">
        <v>0</v>
      </c>
      <c r="P16" s="27">
        <v>863075340</v>
      </c>
      <c r="Q16" s="27">
        <v>4619780</v>
      </c>
      <c r="R16" s="27">
        <v>0</v>
      </c>
      <c r="S16" s="27">
        <v>3119650</v>
      </c>
      <c r="T16" s="27">
        <v>392079170</v>
      </c>
      <c r="U16" s="27">
        <v>2088793660</v>
      </c>
      <c r="V16" s="29">
        <f t="shared" si="5"/>
        <v>1573249610</v>
      </c>
      <c r="W16" s="24">
        <f t="shared" si="6"/>
        <v>1573249610</v>
      </c>
      <c r="X16" s="27">
        <v>0</v>
      </c>
      <c r="Y16" s="27">
        <v>0</v>
      </c>
      <c r="Z16" s="27">
        <v>0</v>
      </c>
      <c r="AA16" s="27">
        <v>1573249610</v>
      </c>
      <c r="AB16" s="27">
        <v>0</v>
      </c>
      <c r="AC16" s="30">
        <f t="shared" si="7"/>
        <v>673447140</v>
      </c>
      <c r="AD16" s="27">
        <v>426122460</v>
      </c>
      <c r="AE16" s="27">
        <v>247324680</v>
      </c>
    </row>
    <row r="17" spans="1:31" s="13" customFormat="1" ht="18.75" customHeight="1" x14ac:dyDescent="0.15">
      <c r="A17" s="11" t="s">
        <v>31</v>
      </c>
      <c r="B17" s="23">
        <f t="shared" si="2"/>
        <v>28912667970</v>
      </c>
      <c r="C17" s="24">
        <f>SUM(F17,W17,AD17)</f>
        <v>25922318550</v>
      </c>
      <c r="D17" s="25">
        <f t="shared" si="8"/>
        <v>2990349420</v>
      </c>
      <c r="E17" s="26">
        <f>SUM(F17,N17)</f>
        <v>24862308280</v>
      </c>
      <c r="F17" s="24">
        <f>SUM(G17:M17)</f>
        <v>22029703020</v>
      </c>
      <c r="G17" s="27">
        <v>11323201400</v>
      </c>
      <c r="H17" s="27">
        <v>445570</v>
      </c>
      <c r="I17" s="27">
        <v>767520</v>
      </c>
      <c r="J17" s="27">
        <v>317093600</v>
      </c>
      <c r="K17" s="27">
        <v>0</v>
      </c>
      <c r="L17" s="27">
        <v>7684388430</v>
      </c>
      <c r="M17" s="27">
        <v>2703806500</v>
      </c>
      <c r="N17" s="25">
        <f>SUM(O17:U17)</f>
        <v>2832605260</v>
      </c>
      <c r="O17" s="27">
        <v>0</v>
      </c>
      <c r="P17" s="31">
        <v>2456576920</v>
      </c>
      <c r="Q17" s="31">
        <v>451310</v>
      </c>
      <c r="R17" s="31">
        <v>0</v>
      </c>
      <c r="S17" s="31">
        <v>1793770</v>
      </c>
      <c r="T17" s="31">
        <v>373783260</v>
      </c>
      <c r="U17" s="27">
        <v>0</v>
      </c>
      <c r="V17" s="29">
        <f t="shared" si="5"/>
        <v>3505783370</v>
      </c>
      <c r="W17" s="24">
        <f t="shared" si="6"/>
        <v>3505783370</v>
      </c>
      <c r="X17" s="27">
        <v>0</v>
      </c>
      <c r="Y17" s="27">
        <v>0</v>
      </c>
      <c r="Z17" s="27">
        <v>0</v>
      </c>
      <c r="AA17" s="27">
        <v>3505783370</v>
      </c>
      <c r="AB17" s="27">
        <v>0</v>
      </c>
      <c r="AC17" s="30">
        <f t="shared" si="7"/>
        <v>544576320</v>
      </c>
      <c r="AD17" s="27">
        <v>386832160</v>
      </c>
      <c r="AE17" s="27">
        <v>157744160</v>
      </c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128599771620</v>
      </c>
      <c r="C19" s="16">
        <f>SUM(C20:C22)</f>
        <v>60609078620</v>
      </c>
      <c r="D19" s="17">
        <f>SUM(D20:D22)</f>
        <v>67990693000</v>
      </c>
      <c r="E19" s="18">
        <f>SUM(F19,N19)</f>
        <v>117593113860</v>
      </c>
      <c r="F19" s="16">
        <f>SUM(G19:M19)</f>
        <v>49986433840</v>
      </c>
      <c r="G19" s="19">
        <f>SUM(G20:G22)</f>
        <v>26578334780</v>
      </c>
      <c r="H19" s="19">
        <f t="shared" ref="H19:M19" si="11">SUM(H20:H22)</f>
        <v>4637740</v>
      </c>
      <c r="I19" s="19">
        <f t="shared" si="11"/>
        <v>6930047640</v>
      </c>
      <c r="J19" s="19">
        <f t="shared" si="11"/>
        <v>1014778700</v>
      </c>
      <c r="K19" s="19">
        <f t="shared" si="11"/>
        <v>1180961760</v>
      </c>
      <c r="L19" s="19">
        <f t="shared" si="11"/>
        <v>3968721300</v>
      </c>
      <c r="M19" s="19">
        <f t="shared" si="11"/>
        <v>10308951920</v>
      </c>
      <c r="N19" s="17">
        <f>SUM(O19:U19)</f>
        <v>67606680020</v>
      </c>
      <c r="O19" s="19">
        <f t="shared" ref="O19:T19" si="12">SUM(O20:O22)</f>
        <v>0</v>
      </c>
      <c r="P19" s="19">
        <f t="shared" si="12"/>
        <v>2332587710</v>
      </c>
      <c r="Q19" s="19">
        <f t="shared" si="12"/>
        <v>59313939230</v>
      </c>
      <c r="R19" s="19">
        <f t="shared" si="12"/>
        <v>0</v>
      </c>
      <c r="S19" s="19">
        <f t="shared" si="12"/>
        <v>1604436510</v>
      </c>
      <c r="T19" s="19">
        <f t="shared" si="12"/>
        <v>1198408970</v>
      </c>
      <c r="U19" s="19">
        <f>SUM(U20:U22)</f>
        <v>3157307600</v>
      </c>
      <c r="V19" s="20">
        <f>SUM(W19,AB19)</f>
        <v>9891641350</v>
      </c>
      <c r="W19" s="16">
        <f>SUM(X19:AA19)</f>
        <v>9891641350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9891641350</v>
      </c>
      <c r="AB19" s="19">
        <f>SUM(AB20:AB22)</f>
        <v>0</v>
      </c>
      <c r="AC19" s="21">
        <f>SUM(AD19:AE19)</f>
        <v>1115016410</v>
      </c>
      <c r="AD19" s="19">
        <f>SUM(AD20:AD22)</f>
        <v>731003430</v>
      </c>
      <c r="AE19" s="19">
        <f>SUM(AE20:AE22)</f>
        <v>384012980</v>
      </c>
    </row>
    <row r="20" spans="1:31" s="13" customFormat="1" ht="18.75" customHeight="1" x14ac:dyDescent="0.15">
      <c r="A20" s="11" t="s">
        <v>32</v>
      </c>
      <c r="B20" s="23">
        <f t="shared" si="2"/>
        <v>47742812420</v>
      </c>
      <c r="C20" s="24">
        <f>SUM(F20,W20,AD20)</f>
        <v>26750362070</v>
      </c>
      <c r="D20" s="25">
        <f t="shared" si="8"/>
        <v>20992450350</v>
      </c>
      <c r="E20" s="26">
        <f>SUM(F20,N20)</f>
        <v>43635459100</v>
      </c>
      <c r="F20" s="24">
        <f>SUM(G20:M20)</f>
        <v>22793954300</v>
      </c>
      <c r="G20" s="27">
        <v>9623750960</v>
      </c>
      <c r="H20" s="27">
        <v>1687660</v>
      </c>
      <c r="I20" s="27">
        <v>5474596810</v>
      </c>
      <c r="J20" s="27">
        <v>373976710</v>
      </c>
      <c r="K20" s="27">
        <v>-9440</v>
      </c>
      <c r="L20" s="27">
        <v>3201401450</v>
      </c>
      <c r="M20" s="27">
        <v>4118550150</v>
      </c>
      <c r="N20" s="25">
        <f>SUM(O20:U20)</f>
        <v>20841504800</v>
      </c>
      <c r="O20" s="27">
        <v>0</v>
      </c>
      <c r="P20" s="27">
        <v>884641150</v>
      </c>
      <c r="Q20" s="27">
        <v>19516521380</v>
      </c>
      <c r="R20" s="27">
        <v>0</v>
      </c>
      <c r="S20" s="27">
        <v>3246180</v>
      </c>
      <c r="T20" s="27">
        <v>411564090</v>
      </c>
      <c r="U20" s="27">
        <v>25532000</v>
      </c>
      <c r="V20" s="29">
        <f>SUM(W20,AB20)</f>
        <v>3664471510</v>
      </c>
      <c r="W20" s="24">
        <f>SUM(X20:AA20)</f>
        <v>3664471510</v>
      </c>
      <c r="X20" s="27">
        <v>0</v>
      </c>
      <c r="Y20" s="27">
        <v>0</v>
      </c>
      <c r="Z20" s="27">
        <v>0</v>
      </c>
      <c r="AA20" s="27">
        <v>3664471510</v>
      </c>
      <c r="AB20" s="27">
        <v>0</v>
      </c>
      <c r="AC20" s="30">
        <f>SUM(AD20:AE20)</f>
        <v>442881810</v>
      </c>
      <c r="AD20" s="27">
        <v>291936260</v>
      </c>
      <c r="AE20" s="27">
        <v>150945550</v>
      </c>
    </row>
    <row r="21" spans="1:31" s="13" customFormat="1" ht="18.75" customHeight="1" x14ac:dyDescent="0.15">
      <c r="A21" s="11" t="s">
        <v>33</v>
      </c>
      <c r="B21" s="23">
        <f t="shared" si="2"/>
        <v>29772594230</v>
      </c>
      <c r="C21" s="24">
        <f>SUM(F21,W21,AD21)</f>
        <v>23199433230</v>
      </c>
      <c r="D21" s="25">
        <f t="shared" si="8"/>
        <v>6573161000</v>
      </c>
      <c r="E21" s="26">
        <f>SUM(F21,N21)</f>
        <v>27351996200</v>
      </c>
      <c r="F21" s="24">
        <f>SUM(G21:M21)</f>
        <v>20918945800</v>
      </c>
      <c r="G21" s="27">
        <v>15722313200</v>
      </c>
      <c r="H21" s="27">
        <v>1515700</v>
      </c>
      <c r="I21" s="27">
        <v>209735190</v>
      </c>
      <c r="J21" s="27">
        <v>305941790</v>
      </c>
      <c r="K21" s="27">
        <v>916513600</v>
      </c>
      <c r="L21" s="27">
        <v>469299510</v>
      </c>
      <c r="M21" s="27">
        <v>3293626810</v>
      </c>
      <c r="N21" s="25">
        <f>SUM(O21:U21)</f>
        <v>6433050400</v>
      </c>
      <c r="O21" s="27">
        <v>0</v>
      </c>
      <c r="P21" s="27">
        <v>831331490</v>
      </c>
      <c r="Q21" s="27">
        <v>882877280</v>
      </c>
      <c r="R21" s="27">
        <v>0</v>
      </c>
      <c r="S21" s="27">
        <v>1187386860</v>
      </c>
      <c r="T21" s="27">
        <v>399679170</v>
      </c>
      <c r="U21" s="27">
        <v>3131775600</v>
      </c>
      <c r="V21" s="29">
        <f>SUM(W21,AB21)</f>
        <v>2031132180</v>
      </c>
      <c r="W21" s="24">
        <f>SUM(X21:AA21)</f>
        <v>2031132180</v>
      </c>
      <c r="X21" s="27">
        <v>0</v>
      </c>
      <c r="Y21" s="27">
        <v>0</v>
      </c>
      <c r="Z21" s="27">
        <v>0</v>
      </c>
      <c r="AA21" s="27">
        <v>2031132180</v>
      </c>
      <c r="AB21" s="27">
        <v>0</v>
      </c>
      <c r="AC21" s="30">
        <f>SUM(AD21:AE21)</f>
        <v>389465850</v>
      </c>
      <c r="AD21" s="27">
        <v>249355250</v>
      </c>
      <c r="AE21" s="27">
        <v>140110600</v>
      </c>
    </row>
    <row r="22" spans="1:31" s="13" customFormat="1" ht="18.75" customHeight="1" x14ac:dyDescent="0.15">
      <c r="A22" s="11" t="s">
        <v>34</v>
      </c>
      <c r="B22" s="23">
        <f t="shared" si="2"/>
        <v>51084364970</v>
      </c>
      <c r="C22" s="24">
        <f>SUM(F22,W22,AD22)</f>
        <v>10659283320</v>
      </c>
      <c r="D22" s="25">
        <f t="shared" si="8"/>
        <v>40425081650</v>
      </c>
      <c r="E22" s="26">
        <f>SUM(F22,N22)</f>
        <v>46605658560</v>
      </c>
      <c r="F22" s="24">
        <f>SUM(G22:M22)</f>
        <v>6273533740</v>
      </c>
      <c r="G22" s="27">
        <v>1232270620</v>
      </c>
      <c r="H22" s="27">
        <v>1434380</v>
      </c>
      <c r="I22" s="27">
        <v>1245715640</v>
      </c>
      <c r="J22" s="27">
        <v>334860200</v>
      </c>
      <c r="K22" s="27">
        <v>264457600</v>
      </c>
      <c r="L22" s="27">
        <v>298020340</v>
      </c>
      <c r="M22" s="27">
        <v>2896774960</v>
      </c>
      <c r="N22" s="25">
        <f>SUM(O22:U22)</f>
        <v>40332124820</v>
      </c>
      <c r="O22" s="27">
        <v>0</v>
      </c>
      <c r="P22" s="27">
        <v>616615070</v>
      </c>
      <c r="Q22" s="27">
        <v>38914540570</v>
      </c>
      <c r="R22" s="27">
        <v>0</v>
      </c>
      <c r="S22" s="27">
        <v>413803470</v>
      </c>
      <c r="T22" s="27">
        <v>387165710</v>
      </c>
      <c r="U22" s="27">
        <v>0</v>
      </c>
      <c r="V22" s="29">
        <f>SUM(W22,AB22)</f>
        <v>4196037660</v>
      </c>
      <c r="W22" s="24">
        <f>SUM(X22:AA22)</f>
        <v>4196037660</v>
      </c>
      <c r="X22" s="27">
        <v>0</v>
      </c>
      <c r="Y22" s="27">
        <v>0</v>
      </c>
      <c r="Z22" s="27">
        <v>0</v>
      </c>
      <c r="AA22" s="27">
        <v>4196037660</v>
      </c>
      <c r="AB22" s="27">
        <v>0</v>
      </c>
      <c r="AC22" s="30">
        <f>SUM(AD22:AE22)</f>
        <v>282668750</v>
      </c>
      <c r="AD22" s="27">
        <v>189711920</v>
      </c>
      <c r="AE22" s="27">
        <v>92956830</v>
      </c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65144492870</v>
      </c>
      <c r="C24" s="16">
        <f>SUM(C25:C27)</f>
        <v>53996939890</v>
      </c>
      <c r="D24" s="17">
        <f>SUM(D25:D27)</f>
        <v>11147552980</v>
      </c>
      <c r="E24" s="18">
        <f>SUM(F24,N24)</f>
        <v>58618277720</v>
      </c>
      <c r="F24" s="16">
        <f>SUM(G24:M24)</f>
        <v>47758344680</v>
      </c>
      <c r="G24" s="19">
        <f t="shared" ref="G24:M24" si="13">SUM(G25:G27)</f>
        <v>27973186280</v>
      </c>
      <c r="H24" s="19">
        <f t="shared" si="13"/>
        <v>4642860</v>
      </c>
      <c r="I24" s="19">
        <f t="shared" si="13"/>
        <v>485604110</v>
      </c>
      <c r="J24" s="19">
        <f t="shared" si="13"/>
        <v>893051580</v>
      </c>
      <c r="K24" s="19">
        <f t="shared" si="13"/>
        <v>190431990</v>
      </c>
      <c r="L24" s="19">
        <f t="shared" si="13"/>
        <v>8746436350</v>
      </c>
      <c r="M24" s="19">
        <f t="shared" si="13"/>
        <v>9464991510</v>
      </c>
      <c r="N24" s="17">
        <f>SUM(O24:U24)</f>
        <v>10859933040</v>
      </c>
      <c r="O24" s="19">
        <f t="shared" ref="O24:T24" si="14">SUM(O25:O27)</f>
        <v>0</v>
      </c>
      <c r="P24" s="19">
        <f t="shared" si="14"/>
        <v>1811817450</v>
      </c>
      <c r="Q24" s="19">
        <f t="shared" si="14"/>
        <v>5967629000</v>
      </c>
      <c r="R24" s="19">
        <f t="shared" si="14"/>
        <v>0</v>
      </c>
      <c r="S24" s="19">
        <f t="shared" si="14"/>
        <v>291643130</v>
      </c>
      <c r="T24" s="19">
        <f t="shared" si="14"/>
        <v>1234145890</v>
      </c>
      <c r="U24" s="19">
        <f>SUM(U25:U27)</f>
        <v>1554697570</v>
      </c>
      <c r="V24" s="20">
        <f>SUM(W24,AB24)</f>
        <v>5740213080</v>
      </c>
      <c r="W24" s="16">
        <f>SUM(X24:AA24)</f>
        <v>5740213080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5740213080</v>
      </c>
      <c r="AB24" s="19">
        <f>SUM(AB25:AB27)</f>
        <v>0</v>
      </c>
      <c r="AC24" s="21">
        <f>SUM(AD24:AE24)</f>
        <v>786002070</v>
      </c>
      <c r="AD24" s="19">
        <f>SUM(AD25:AD27)</f>
        <v>498382130</v>
      </c>
      <c r="AE24" s="19">
        <f>SUM(AE25:AE27)</f>
        <v>287619940</v>
      </c>
    </row>
    <row r="25" spans="1:31" s="13" customFormat="1" ht="18.75" customHeight="1" x14ac:dyDescent="0.15">
      <c r="A25" s="11" t="s">
        <v>35</v>
      </c>
      <c r="B25" s="23">
        <f t="shared" si="2"/>
        <v>17234282900</v>
      </c>
      <c r="C25" s="24">
        <f>SUM(F25,W25,AD25)</f>
        <v>13505714860</v>
      </c>
      <c r="D25" s="25">
        <f t="shared" si="8"/>
        <v>3728568040</v>
      </c>
      <c r="E25" s="26">
        <f>SUM(F25,N25)</f>
        <v>15871036960</v>
      </c>
      <c r="F25" s="24">
        <f>SUM(G25:M25)</f>
        <v>12251212040</v>
      </c>
      <c r="G25" s="27">
        <v>8292639060</v>
      </c>
      <c r="H25" s="27">
        <v>4095240</v>
      </c>
      <c r="I25" s="27">
        <v>344436580</v>
      </c>
      <c r="J25" s="27">
        <v>276376150</v>
      </c>
      <c r="K25" s="27">
        <v>127911630</v>
      </c>
      <c r="L25" s="27">
        <v>202564080</v>
      </c>
      <c r="M25" s="27">
        <v>3003189300</v>
      </c>
      <c r="N25" s="25">
        <f>SUM(O25:U25)</f>
        <v>3619824920</v>
      </c>
      <c r="O25" s="27">
        <v>0</v>
      </c>
      <c r="P25" s="27">
        <v>622878290</v>
      </c>
      <c r="Q25" s="27">
        <v>2413141190</v>
      </c>
      <c r="R25" s="27">
        <v>0</v>
      </c>
      <c r="S25" s="27">
        <v>169554890</v>
      </c>
      <c r="T25" s="27">
        <v>414250550</v>
      </c>
      <c r="U25" s="27">
        <v>0</v>
      </c>
      <c r="V25" s="29">
        <f t="shared" si="5"/>
        <v>1027591060</v>
      </c>
      <c r="W25" s="24">
        <f t="shared" si="6"/>
        <v>1027591060</v>
      </c>
      <c r="X25" s="27">
        <v>0</v>
      </c>
      <c r="Y25" s="27">
        <v>0</v>
      </c>
      <c r="Z25" s="27">
        <v>0</v>
      </c>
      <c r="AA25" s="27">
        <v>1027591060</v>
      </c>
      <c r="AB25" s="27">
        <v>0</v>
      </c>
      <c r="AC25" s="30">
        <f t="shared" si="7"/>
        <v>335654880</v>
      </c>
      <c r="AD25" s="27">
        <v>226911760</v>
      </c>
      <c r="AE25" s="27">
        <v>108743120</v>
      </c>
    </row>
    <row r="26" spans="1:31" s="13" customFormat="1" ht="18.75" customHeight="1" x14ac:dyDescent="0.15">
      <c r="A26" s="11" t="s">
        <v>36</v>
      </c>
      <c r="B26" s="23">
        <f t="shared" si="2"/>
        <v>18684045020</v>
      </c>
      <c r="C26" s="24">
        <f>SUM(F26,W26,AD26)</f>
        <v>15478301830</v>
      </c>
      <c r="D26" s="25">
        <f t="shared" si="8"/>
        <v>3205743190</v>
      </c>
      <c r="E26" s="26">
        <f>SUM(F26,N26)</f>
        <v>17421025560</v>
      </c>
      <c r="F26" s="24">
        <f>SUM(G26:M26)</f>
        <v>14312449650</v>
      </c>
      <c r="G26" s="27">
        <v>10942777570</v>
      </c>
      <c r="H26" s="27">
        <v>508100</v>
      </c>
      <c r="I26" s="32">
        <v>59976240</v>
      </c>
      <c r="J26" s="27">
        <v>284643050</v>
      </c>
      <c r="K26" s="27">
        <v>23239120</v>
      </c>
      <c r="L26" s="27">
        <v>147130430</v>
      </c>
      <c r="M26" s="27">
        <v>2854175140</v>
      </c>
      <c r="N26" s="25">
        <f>SUM(O26:U26)</f>
        <v>3108575910</v>
      </c>
      <c r="O26" s="27">
        <v>0</v>
      </c>
      <c r="P26" s="27">
        <v>599345040</v>
      </c>
      <c r="Q26" s="27">
        <v>466148270</v>
      </c>
      <c r="R26" s="27">
        <v>0</v>
      </c>
      <c r="S26" s="27">
        <v>70503300</v>
      </c>
      <c r="T26" s="27">
        <v>417881730</v>
      </c>
      <c r="U26" s="27">
        <v>1554697570</v>
      </c>
      <c r="V26" s="29">
        <f t="shared" si="5"/>
        <v>1029017670</v>
      </c>
      <c r="W26" s="24">
        <f t="shared" si="6"/>
        <v>1029017670</v>
      </c>
      <c r="X26" s="27">
        <v>0</v>
      </c>
      <c r="Y26" s="27">
        <v>0</v>
      </c>
      <c r="Z26" s="27">
        <v>0</v>
      </c>
      <c r="AA26" s="27">
        <v>1029017670</v>
      </c>
      <c r="AB26" s="27">
        <v>0</v>
      </c>
      <c r="AC26" s="30">
        <f t="shared" si="7"/>
        <v>234001790</v>
      </c>
      <c r="AD26" s="27">
        <v>136834510</v>
      </c>
      <c r="AE26" s="27">
        <v>97167280</v>
      </c>
    </row>
    <row r="27" spans="1:31" s="13" customFormat="1" ht="18.75" customHeight="1" x14ac:dyDescent="0.15">
      <c r="A27" s="11" t="s">
        <v>37</v>
      </c>
      <c r="B27" s="23">
        <f t="shared" si="2"/>
        <v>29226164950</v>
      </c>
      <c r="C27" s="24">
        <f>SUM(F27,W27,AD27)</f>
        <v>25012923200</v>
      </c>
      <c r="D27" s="25">
        <f t="shared" si="8"/>
        <v>4213241750</v>
      </c>
      <c r="E27" s="26">
        <f>SUM(F27,N27)</f>
        <v>25326215200</v>
      </c>
      <c r="F27" s="24">
        <f>SUM(G27:M27)</f>
        <v>21194682990</v>
      </c>
      <c r="G27" s="27">
        <v>8737769650</v>
      </c>
      <c r="H27" s="27">
        <v>39520</v>
      </c>
      <c r="I27" s="27">
        <v>81191290</v>
      </c>
      <c r="J27" s="27">
        <v>332032380</v>
      </c>
      <c r="K27" s="27">
        <v>39281240</v>
      </c>
      <c r="L27" s="27">
        <v>8396741840</v>
      </c>
      <c r="M27" s="27">
        <v>3607627070</v>
      </c>
      <c r="N27" s="25">
        <f>SUM(O27:U27)</f>
        <v>4131532210</v>
      </c>
      <c r="O27" s="27">
        <v>0</v>
      </c>
      <c r="P27" s="27">
        <v>589594120</v>
      </c>
      <c r="Q27" s="27">
        <v>3088339540</v>
      </c>
      <c r="R27" s="27">
        <v>0</v>
      </c>
      <c r="S27" s="27">
        <v>51584940</v>
      </c>
      <c r="T27" s="27">
        <v>402013610</v>
      </c>
      <c r="U27" s="27">
        <v>0</v>
      </c>
      <c r="V27" s="29">
        <f t="shared" si="5"/>
        <v>3683604350</v>
      </c>
      <c r="W27" s="24">
        <f t="shared" si="6"/>
        <v>3683604350</v>
      </c>
      <c r="X27" s="27">
        <v>0</v>
      </c>
      <c r="Y27" s="27">
        <v>0</v>
      </c>
      <c r="Z27" s="27">
        <v>0</v>
      </c>
      <c r="AA27" s="27">
        <v>3683604350</v>
      </c>
      <c r="AB27" s="27">
        <v>0</v>
      </c>
      <c r="AC27" s="30">
        <f t="shared" si="7"/>
        <v>216345400</v>
      </c>
      <c r="AD27" s="27">
        <v>134635860</v>
      </c>
      <c r="AE27" s="27">
        <v>81709540</v>
      </c>
    </row>
    <row r="30" spans="1:31" x14ac:dyDescent="0.15">
      <c r="D30" s="8"/>
    </row>
  </sheetData>
  <mergeCells count="20"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2025-01-31T02:11:37Z</dcterms:modified>
</cp:coreProperties>
</file>