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 사진\"/>
    </mc:Choice>
  </mc:AlternateContent>
  <bookViews>
    <workbookView xWindow="0" yWindow="0" windowWidth="7470" windowHeight="7050"/>
  </bookViews>
  <sheets>
    <sheet name="수거량" sheetId="1" r:id="rId1"/>
    <sheet name="대행료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6" i="2" l="1"/>
  <c r="W46" i="2"/>
  <c r="T46" i="2"/>
  <c r="Q46" i="2"/>
  <c r="N46" i="2"/>
  <c r="K46" i="2"/>
  <c r="H46" i="2"/>
  <c r="F46" i="2"/>
  <c r="E46" i="2"/>
  <c r="D46" i="2"/>
  <c r="W45" i="2"/>
  <c r="T45" i="2"/>
  <c r="Q45" i="2"/>
  <c r="N45" i="2"/>
  <c r="K45" i="2"/>
  <c r="H45" i="2"/>
  <c r="F45" i="2"/>
  <c r="E45" i="2"/>
  <c r="D45" i="2"/>
  <c r="W44" i="2"/>
  <c r="T44" i="2"/>
  <c r="Q44" i="2"/>
  <c r="N44" i="2"/>
  <c r="K44" i="2"/>
  <c r="H44" i="2"/>
  <c r="F44" i="2"/>
  <c r="E44" i="2"/>
  <c r="D44" i="2"/>
  <c r="Z43" i="2"/>
  <c r="W43" i="2"/>
  <c r="T43" i="2"/>
  <c r="Q43" i="2"/>
  <c r="N43" i="2"/>
  <c r="K43" i="2"/>
  <c r="H43" i="2"/>
  <c r="F43" i="2"/>
  <c r="E43" i="2"/>
  <c r="D43" i="2"/>
  <c r="W42" i="2"/>
  <c r="T42" i="2"/>
  <c r="Q42" i="2"/>
  <c r="N42" i="2"/>
  <c r="K42" i="2"/>
  <c r="H42" i="2"/>
  <c r="F42" i="2"/>
  <c r="E42" i="2"/>
  <c r="D42" i="2"/>
  <c r="W41" i="2"/>
  <c r="T41" i="2"/>
  <c r="Q41" i="2"/>
  <c r="N41" i="2"/>
  <c r="K41" i="2"/>
  <c r="H41" i="2"/>
  <c r="F41" i="2"/>
  <c r="E41" i="2"/>
  <c r="D41" i="2"/>
  <c r="Z40" i="2"/>
  <c r="W40" i="2"/>
  <c r="T40" i="2"/>
  <c r="Q40" i="2"/>
  <c r="N40" i="2"/>
  <c r="K40" i="2"/>
  <c r="H40" i="2"/>
  <c r="F40" i="2"/>
  <c r="E40" i="2"/>
  <c r="D40" i="2"/>
  <c r="W39" i="2"/>
  <c r="T39" i="2"/>
  <c r="Q39" i="2"/>
  <c r="N39" i="2"/>
  <c r="K39" i="2"/>
  <c r="H39" i="2"/>
  <c r="F39" i="2"/>
  <c r="E39" i="2"/>
  <c r="D39" i="2"/>
  <c r="W38" i="2"/>
  <c r="T38" i="2"/>
  <c r="Q38" i="2"/>
  <c r="N38" i="2"/>
  <c r="K38" i="2"/>
  <c r="H38" i="2"/>
  <c r="F38" i="2"/>
  <c r="E38" i="2"/>
  <c r="D38" i="2"/>
  <c r="Z37" i="2"/>
  <c r="W37" i="2"/>
  <c r="T37" i="2"/>
  <c r="Q37" i="2"/>
  <c r="N37" i="2"/>
  <c r="K37" i="2"/>
  <c r="H37" i="2"/>
  <c r="F37" i="2"/>
  <c r="E37" i="2"/>
  <c r="D37" i="2"/>
  <c r="W36" i="2"/>
  <c r="T36" i="2"/>
  <c r="Q36" i="2"/>
  <c r="N36" i="2"/>
  <c r="K36" i="2"/>
  <c r="H36" i="2"/>
  <c r="F36" i="2"/>
  <c r="E36" i="2"/>
  <c r="D36" i="2"/>
  <c r="W35" i="2"/>
  <c r="T35" i="2"/>
  <c r="Q35" i="2"/>
  <c r="N35" i="2"/>
  <c r="K35" i="2"/>
  <c r="H35" i="2"/>
  <c r="F35" i="2"/>
  <c r="E35" i="2"/>
  <c r="D35" i="2"/>
  <c r="Z34" i="2"/>
  <c r="W34" i="2"/>
  <c r="T34" i="2"/>
  <c r="Q34" i="2"/>
  <c r="N34" i="2"/>
  <c r="K34" i="2"/>
  <c r="H34" i="2"/>
  <c r="F34" i="2"/>
  <c r="E34" i="2"/>
  <c r="D34" i="2"/>
  <c r="W33" i="2"/>
  <c r="T33" i="2"/>
  <c r="Q33" i="2"/>
  <c r="N33" i="2"/>
  <c r="K33" i="2"/>
  <c r="H33" i="2"/>
  <c r="F33" i="2"/>
  <c r="E33" i="2"/>
  <c r="D33" i="2"/>
  <c r="W32" i="2"/>
  <c r="T32" i="2"/>
  <c r="Q32" i="2"/>
  <c r="N32" i="2"/>
  <c r="K32" i="2"/>
  <c r="H32" i="2"/>
  <c r="F32" i="2"/>
  <c r="E32" i="2"/>
  <c r="D32" i="2"/>
  <c r="Z31" i="2"/>
  <c r="W31" i="2"/>
  <c r="T31" i="2"/>
  <c r="Q31" i="2"/>
  <c r="N31" i="2"/>
  <c r="K31" i="2"/>
  <c r="H31" i="2"/>
  <c r="F31" i="2"/>
  <c r="E31" i="2"/>
  <c r="D31" i="2"/>
  <c r="W30" i="2"/>
  <c r="T30" i="2"/>
  <c r="Q30" i="2"/>
  <c r="N30" i="2"/>
  <c r="K30" i="2"/>
  <c r="H30" i="2"/>
  <c r="F30" i="2"/>
  <c r="E30" i="2"/>
  <c r="D30" i="2"/>
  <c r="W29" i="2"/>
  <c r="T29" i="2"/>
  <c r="Q29" i="2"/>
  <c r="N29" i="2"/>
  <c r="K29" i="2"/>
  <c r="H29" i="2"/>
  <c r="F29" i="2"/>
  <c r="E29" i="2"/>
  <c r="D29" i="2"/>
  <c r="Z28" i="2"/>
  <c r="W28" i="2"/>
  <c r="T28" i="2"/>
  <c r="Q28" i="2"/>
  <c r="N28" i="2"/>
  <c r="K28" i="2"/>
  <c r="H28" i="2"/>
  <c r="F28" i="2"/>
  <c r="E28" i="2"/>
  <c r="D28" i="2"/>
  <c r="W27" i="2"/>
  <c r="T27" i="2"/>
  <c r="Q27" i="2"/>
  <c r="N27" i="2"/>
  <c r="K27" i="2"/>
  <c r="H27" i="2"/>
  <c r="F27" i="2"/>
  <c r="E27" i="2"/>
  <c r="D27" i="2"/>
  <c r="W26" i="2"/>
  <c r="T26" i="2"/>
  <c r="Q26" i="2"/>
  <c r="N26" i="2"/>
  <c r="K26" i="2"/>
  <c r="H26" i="2"/>
  <c r="F26" i="2"/>
  <c r="E26" i="2"/>
  <c r="D26" i="2"/>
  <c r="Z25" i="2"/>
  <c r="W25" i="2"/>
  <c r="T25" i="2"/>
  <c r="Q25" i="2"/>
  <c r="N25" i="2"/>
  <c r="K25" i="2"/>
  <c r="H25" i="2"/>
  <c r="F25" i="2"/>
  <c r="E25" i="2"/>
  <c r="D25" i="2"/>
  <c r="W24" i="2"/>
  <c r="T24" i="2"/>
  <c r="Q24" i="2"/>
  <c r="N24" i="2"/>
  <c r="K24" i="2"/>
  <c r="H24" i="2"/>
  <c r="F24" i="2"/>
  <c r="E24" i="2"/>
  <c r="D24" i="2"/>
  <c r="W23" i="2"/>
  <c r="T23" i="2"/>
  <c r="Q23" i="2"/>
  <c r="N23" i="2"/>
  <c r="K23" i="2"/>
  <c r="H23" i="2"/>
  <c r="F23" i="2"/>
  <c r="E23" i="2"/>
  <c r="D23" i="2"/>
  <c r="Z22" i="2"/>
  <c r="W22" i="2"/>
  <c r="T22" i="2"/>
  <c r="Q22" i="2"/>
  <c r="N22" i="2"/>
  <c r="K22" i="2"/>
  <c r="H22" i="2"/>
  <c r="F22" i="2"/>
  <c r="E22" i="2"/>
  <c r="D22" i="2"/>
  <c r="W21" i="2"/>
  <c r="T21" i="2"/>
  <c r="Q21" i="2"/>
  <c r="N21" i="2"/>
  <c r="K21" i="2"/>
  <c r="H21" i="2"/>
  <c r="F21" i="2"/>
  <c r="E21" i="2"/>
  <c r="D21" i="2"/>
  <c r="W20" i="2"/>
  <c r="T20" i="2"/>
  <c r="Q20" i="2"/>
  <c r="N20" i="2"/>
  <c r="K20" i="2"/>
  <c r="H20" i="2"/>
  <c r="F20" i="2"/>
  <c r="E20" i="2"/>
  <c r="D20" i="2"/>
  <c r="Z19" i="2"/>
  <c r="W19" i="2"/>
  <c r="T19" i="2"/>
  <c r="Q19" i="2"/>
  <c r="N19" i="2"/>
  <c r="K19" i="2"/>
  <c r="H19" i="2"/>
  <c r="F19" i="2"/>
  <c r="E19" i="2"/>
  <c r="D19" i="2"/>
  <c r="W18" i="2"/>
  <c r="T18" i="2"/>
  <c r="Q18" i="2"/>
  <c r="N18" i="2"/>
  <c r="K18" i="2"/>
  <c r="H18" i="2"/>
  <c r="F18" i="2"/>
  <c r="E18" i="2"/>
  <c r="D18" i="2"/>
  <c r="W17" i="2"/>
  <c r="T17" i="2"/>
  <c r="Q17" i="2"/>
  <c r="N17" i="2"/>
  <c r="K17" i="2"/>
  <c r="H17" i="2"/>
  <c r="F17" i="2"/>
  <c r="E17" i="2"/>
  <c r="D17" i="2"/>
  <c r="Z16" i="2"/>
  <c r="W16" i="2"/>
  <c r="T16" i="2"/>
  <c r="Q16" i="2"/>
  <c r="N16" i="2"/>
  <c r="K16" i="2"/>
  <c r="H16" i="2"/>
  <c r="F16" i="2"/>
  <c r="E16" i="2"/>
  <c r="D16" i="2"/>
  <c r="W15" i="2"/>
  <c r="T15" i="2"/>
  <c r="Q15" i="2"/>
  <c r="N15" i="2"/>
  <c r="K15" i="2"/>
  <c r="H15" i="2"/>
  <c r="F15" i="2"/>
  <c r="E15" i="2"/>
  <c r="D15" i="2"/>
  <c r="W14" i="2"/>
  <c r="T14" i="2"/>
  <c r="Q14" i="2"/>
  <c r="N14" i="2"/>
  <c r="K14" i="2"/>
  <c r="H14" i="2"/>
  <c r="F14" i="2"/>
  <c r="E14" i="2"/>
  <c r="D14" i="2"/>
  <c r="Z13" i="2"/>
  <c r="W13" i="2"/>
  <c r="T13" i="2"/>
  <c r="Q13" i="2"/>
  <c r="N13" i="2"/>
  <c r="K13" i="2"/>
  <c r="H13" i="2"/>
  <c r="F13" i="2"/>
  <c r="E13" i="2"/>
  <c r="D13" i="2"/>
  <c r="W12" i="2"/>
  <c r="T12" i="2"/>
  <c r="Q12" i="2"/>
  <c r="N12" i="2"/>
  <c r="K12" i="2"/>
  <c r="H12" i="2"/>
  <c r="F12" i="2"/>
  <c r="E12" i="2"/>
  <c r="D12" i="2"/>
  <c r="W11" i="2"/>
  <c r="T11" i="2"/>
  <c r="Q11" i="2"/>
  <c r="N11" i="2"/>
  <c r="K11" i="2"/>
  <c r="H11" i="2"/>
  <c r="F11" i="2"/>
  <c r="E11" i="2"/>
  <c r="D11" i="2"/>
  <c r="AA10" i="2"/>
  <c r="Z10" i="2"/>
  <c r="Z7" i="2" s="1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AA7" i="2"/>
  <c r="Y7" i="2"/>
  <c r="X7" i="2"/>
  <c r="V7" i="2"/>
  <c r="W7" i="2" s="1"/>
  <c r="U7" i="2"/>
  <c r="T7" i="2"/>
  <c r="S7" i="2"/>
  <c r="R7" i="2"/>
  <c r="Q7" i="2"/>
  <c r="P7" i="2"/>
  <c r="O7" i="2"/>
  <c r="N7" i="2"/>
  <c r="M7" i="2"/>
  <c r="L7" i="2"/>
  <c r="J7" i="2"/>
  <c r="K7" i="2" s="1"/>
  <c r="I7" i="2"/>
  <c r="H7" i="2"/>
  <c r="G7" i="2"/>
  <c r="F7" i="2"/>
  <c r="D7" i="2"/>
  <c r="E7" i="2" s="1"/>
  <c r="Z46" i="1" l="1"/>
  <c r="W46" i="1"/>
  <c r="T46" i="1"/>
  <c r="Q46" i="1"/>
  <c r="N46" i="1"/>
  <c r="K46" i="1"/>
  <c r="H46" i="1"/>
  <c r="F46" i="1"/>
  <c r="E46" i="1" s="1"/>
  <c r="D46" i="1"/>
  <c r="W45" i="1"/>
  <c r="T45" i="1"/>
  <c r="Q45" i="1"/>
  <c r="N45" i="1"/>
  <c r="K45" i="1"/>
  <c r="H45" i="1"/>
  <c r="F45" i="1"/>
  <c r="E45" i="1" s="1"/>
  <c r="D45" i="1"/>
  <c r="W44" i="1"/>
  <c r="T44" i="1"/>
  <c r="Q44" i="1"/>
  <c r="N44" i="1"/>
  <c r="K44" i="1"/>
  <c r="H44" i="1"/>
  <c r="F44" i="1"/>
  <c r="D44" i="1"/>
  <c r="E44" i="1" s="1"/>
  <c r="Z43" i="1"/>
  <c r="W43" i="1"/>
  <c r="T43" i="1"/>
  <c r="Q43" i="1"/>
  <c r="N43" i="1"/>
  <c r="K43" i="1"/>
  <c r="H43" i="1"/>
  <c r="F43" i="1"/>
  <c r="E43" i="1" s="1"/>
  <c r="D43" i="1"/>
  <c r="W42" i="1"/>
  <c r="T42" i="1"/>
  <c r="Q42" i="1"/>
  <c r="N42" i="1"/>
  <c r="K42" i="1"/>
  <c r="H42" i="1"/>
  <c r="F42" i="1"/>
  <c r="D42" i="1"/>
  <c r="E42" i="1" s="1"/>
  <c r="W41" i="1"/>
  <c r="T41" i="1"/>
  <c r="Q41" i="1"/>
  <c r="N41" i="1"/>
  <c r="K41" i="1"/>
  <c r="H41" i="1"/>
  <c r="F41" i="1"/>
  <c r="D41" i="1"/>
  <c r="E41" i="1" s="1"/>
  <c r="Z40" i="1"/>
  <c r="W40" i="1"/>
  <c r="T40" i="1"/>
  <c r="Q40" i="1"/>
  <c r="N40" i="1"/>
  <c r="K40" i="1"/>
  <c r="H40" i="1"/>
  <c r="F40" i="1"/>
  <c r="E40" i="1" s="1"/>
  <c r="D40" i="1"/>
  <c r="W39" i="1"/>
  <c r="T39" i="1"/>
  <c r="Q39" i="1"/>
  <c r="N39" i="1"/>
  <c r="K39" i="1"/>
  <c r="H39" i="1"/>
  <c r="F39" i="1"/>
  <c r="D39" i="1"/>
  <c r="E39" i="1" s="1"/>
  <c r="W38" i="1"/>
  <c r="T38" i="1"/>
  <c r="Q38" i="1"/>
  <c r="N38" i="1"/>
  <c r="K38" i="1"/>
  <c r="H38" i="1"/>
  <c r="F38" i="1"/>
  <c r="D38" i="1"/>
  <c r="E38" i="1" s="1"/>
  <c r="Z37" i="1"/>
  <c r="W37" i="1"/>
  <c r="T37" i="1"/>
  <c r="Q37" i="1"/>
  <c r="N37" i="1"/>
  <c r="K37" i="1"/>
  <c r="H37" i="1"/>
  <c r="F37" i="1"/>
  <c r="E37" i="1" s="1"/>
  <c r="D37" i="1"/>
  <c r="W36" i="1"/>
  <c r="T36" i="1"/>
  <c r="Q36" i="1"/>
  <c r="N36" i="1"/>
  <c r="K36" i="1"/>
  <c r="H36" i="1"/>
  <c r="F36" i="1"/>
  <c r="D36" i="1"/>
  <c r="E36" i="1" s="1"/>
  <c r="W35" i="1"/>
  <c r="T35" i="1"/>
  <c r="Q35" i="1"/>
  <c r="N35" i="1"/>
  <c r="K35" i="1"/>
  <c r="H35" i="1"/>
  <c r="F35" i="1"/>
  <c r="D35" i="1"/>
  <c r="E35" i="1" s="1"/>
  <c r="Z34" i="1"/>
  <c r="W34" i="1"/>
  <c r="T34" i="1"/>
  <c r="Q34" i="1"/>
  <c r="N34" i="1"/>
  <c r="K34" i="1"/>
  <c r="H34" i="1"/>
  <c r="F34" i="1"/>
  <c r="E34" i="1" s="1"/>
  <c r="D34" i="1"/>
  <c r="W33" i="1"/>
  <c r="T33" i="1"/>
  <c r="Q33" i="1"/>
  <c r="N33" i="1"/>
  <c r="K33" i="1"/>
  <c r="H33" i="1"/>
  <c r="F33" i="1"/>
  <c r="D33" i="1"/>
  <c r="E33" i="1" s="1"/>
  <c r="W32" i="1"/>
  <c r="T32" i="1"/>
  <c r="Q32" i="1"/>
  <c r="N32" i="1"/>
  <c r="K32" i="1"/>
  <c r="H32" i="1"/>
  <c r="F32" i="1"/>
  <c r="D32" i="1"/>
  <c r="E32" i="1" s="1"/>
  <c r="Z31" i="1"/>
  <c r="W31" i="1"/>
  <c r="T31" i="1"/>
  <c r="Q31" i="1"/>
  <c r="N31" i="1"/>
  <c r="K31" i="1"/>
  <c r="H31" i="1"/>
  <c r="F31" i="1"/>
  <c r="E31" i="1" s="1"/>
  <c r="D31" i="1"/>
  <c r="W30" i="1"/>
  <c r="T30" i="1"/>
  <c r="Q30" i="1"/>
  <c r="N30" i="1"/>
  <c r="K30" i="1"/>
  <c r="H30" i="1"/>
  <c r="F30" i="1"/>
  <c r="D30" i="1"/>
  <c r="E30" i="1" s="1"/>
  <c r="W29" i="1"/>
  <c r="T29" i="1"/>
  <c r="Q29" i="1"/>
  <c r="N29" i="1"/>
  <c r="K29" i="1"/>
  <c r="H29" i="1"/>
  <c r="F29" i="1"/>
  <c r="D29" i="1"/>
  <c r="E29" i="1" s="1"/>
  <c r="Z28" i="1"/>
  <c r="W28" i="1"/>
  <c r="T28" i="1"/>
  <c r="Q28" i="1"/>
  <c r="N28" i="1"/>
  <c r="K28" i="1"/>
  <c r="H28" i="1"/>
  <c r="F28" i="1"/>
  <c r="E28" i="1" s="1"/>
  <c r="D28" i="1"/>
  <c r="W27" i="1"/>
  <c r="T27" i="1"/>
  <c r="Q27" i="1"/>
  <c r="N27" i="1"/>
  <c r="K27" i="1"/>
  <c r="H27" i="1"/>
  <c r="F27" i="1"/>
  <c r="D27" i="1"/>
  <c r="E27" i="1" s="1"/>
  <c r="W26" i="1"/>
  <c r="T26" i="1"/>
  <c r="Q26" i="1"/>
  <c r="N26" i="1"/>
  <c r="K26" i="1"/>
  <c r="H26" i="1"/>
  <c r="F26" i="1"/>
  <c r="D26" i="1"/>
  <c r="E26" i="1" s="1"/>
  <c r="Z25" i="1"/>
  <c r="W25" i="1"/>
  <c r="T25" i="1"/>
  <c r="Q25" i="1"/>
  <c r="N25" i="1"/>
  <c r="K25" i="1"/>
  <c r="H25" i="1"/>
  <c r="F25" i="1"/>
  <c r="E25" i="1" s="1"/>
  <c r="D25" i="1"/>
  <c r="W24" i="1"/>
  <c r="T24" i="1"/>
  <c r="Q24" i="1"/>
  <c r="N24" i="1"/>
  <c r="K24" i="1"/>
  <c r="H24" i="1"/>
  <c r="F24" i="1"/>
  <c r="D24" i="1"/>
  <c r="E24" i="1" s="1"/>
  <c r="W23" i="1"/>
  <c r="T23" i="1"/>
  <c r="Q23" i="1"/>
  <c r="N23" i="1"/>
  <c r="K23" i="1"/>
  <c r="H23" i="1"/>
  <c r="F23" i="1"/>
  <c r="D23" i="1"/>
  <c r="E23" i="1" s="1"/>
  <c r="Z22" i="1"/>
  <c r="W22" i="1"/>
  <c r="T22" i="1"/>
  <c r="Q22" i="1"/>
  <c r="N22" i="1"/>
  <c r="K22" i="1"/>
  <c r="H22" i="1"/>
  <c r="F22" i="1"/>
  <c r="E22" i="1" s="1"/>
  <c r="D22" i="1"/>
  <c r="W21" i="1"/>
  <c r="T21" i="1"/>
  <c r="Q21" i="1"/>
  <c r="N21" i="1"/>
  <c r="K21" i="1"/>
  <c r="H21" i="1"/>
  <c r="F21" i="1"/>
  <c r="D21" i="1"/>
  <c r="E21" i="1" s="1"/>
  <c r="W20" i="1"/>
  <c r="T20" i="1"/>
  <c r="Q20" i="1"/>
  <c r="N20" i="1"/>
  <c r="K20" i="1"/>
  <c r="H20" i="1"/>
  <c r="F20" i="1"/>
  <c r="D20" i="1"/>
  <c r="E20" i="1" s="1"/>
  <c r="Z19" i="1"/>
  <c r="W19" i="1"/>
  <c r="T19" i="1"/>
  <c r="Q19" i="1"/>
  <c r="N19" i="1"/>
  <c r="K19" i="1"/>
  <c r="H19" i="1"/>
  <c r="F19" i="1"/>
  <c r="E19" i="1" s="1"/>
  <c r="D19" i="1"/>
  <c r="W18" i="1"/>
  <c r="T18" i="1"/>
  <c r="Q18" i="1"/>
  <c r="N18" i="1"/>
  <c r="K18" i="1"/>
  <c r="H18" i="1"/>
  <c r="F18" i="1"/>
  <c r="D18" i="1"/>
  <c r="E18" i="1" s="1"/>
  <c r="W17" i="1"/>
  <c r="T17" i="1"/>
  <c r="Q17" i="1"/>
  <c r="N17" i="1"/>
  <c r="K17" i="1"/>
  <c r="H17" i="1"/>
  <c r="F17" i="1"/>
  <c r="D17" i="1"/>
  <c r="E17" i="1" s="1"/>
  <c r="Z16" i="1"/>
  <c r="W16" i="1"/>
  <c r="T16" i="1"/>
  <c r="Q16" i="1"/>
  <c r="N16" i="1"/>
  <c r="K16" i="1"/>
  <c r="H16" i="1"/>
  <c r="F16" i="1"/>
  <c r="E16" i="1" s="1"/>
  <c r="D16" i="1"/>
  <c r="W15" i="1"/>
  <c r="T15" i="1"/>
  <c r="Q15" i="1"/>
  <c r="N15" i="1"/>
  <c r="K15" i="1"/>
  <c r="H15" i="1"/>
  <c r="F15" i="1"/>
  <c r="D15" i="1"/>
  <c r="E15" i="1" s="1"/>
  <c r="W14" i="1"/>
  <c r="T14" i="1"/>
  <c r="Q14" i="1"/>
  <c r="N14" i="1"/>
  <c r="K14" i="1"/>
  <c r="H14" i="1"/>
  <c r="F14" i="1"/>
  <c r="D14" i="1"/>
  <c r="E14" i="1" s="1"/>
  <c r="Z13" i="1"/>
  <c r="W13" i="1"/>
  <c r="T13" i="1"/>
  <c r="Q13" i="1"/>
  <c r="N13" i="1"/>
  <c r="K13" i="1"/>
  <c r="H13" i="1"/>
  <c r="F13" i="1"/>
  <c r="E13" i="1" s="1"/>
  <c r="D13" i="1"/>
  <c r="W12" i="1"/>
  <c r="T12" i="1"/>
  <c r="Q12" i="1"/>
  <c r="N12" i="1"/>
  <c r="K12" i="1"/>
  <c r="H12" i="1"/>
  <c r="F12" i="1"/>
  <c r="D12" i="1"/>
  <c r="E12" i="1" s="1"/>
  <c r="W11" i="1"/>
  <c r="T11" i="1"/>
  <c r="Q11" i="1"/>
  <c r="N11" i="1"/>
  <c r="K11" i="1"/>
  <c r="H11" i="1"/>
  <c r="F11" i="1"/>
  <c r="D11" i="1"/>
  <c r="D8" i="1" s="1"/>
  <c r="AA10" i="1"/>
  <c r="AA7" i="1" s="1"/>
  <c r="Y10" i="1"/>
  <c r="Z10" i="1" s="1"/>
  <c r="Z7" i="1" s="1"/>
  <c r="X10" i="1"/>
  <c r="W10" i="1"/>
  <c r="V10" i="1"/>
  <c r="U10" i="1"/>
  <c r="S10" i="1"/>
  <c r="S7" i="1" s="1"/>
  <c r="T7" i="1" s="1"/>
  <c r="R10" i="1"/>
  <c r="P10" i="1"/>
  <c r="Q10" i="1" s="1"/>
  <c r="O10" i="1"/>
  <c r="O7" i="1" s="1"/>
  <c r="M10" i="1"/>
  <c r="N10" i="1" s="1"/>
  <c r="L10" i="1"/>
  <c r="K10" i="1"/>
  <c r="J10" i="1"/>
  <c r="I10" i="1"/>
  <c r="F10" i="1" s="1"/>
  <c r="G10" i="1"/>
  <c r="H10" i="1" s="1"/>
  <c r="D10" i="1"/>
  <c r="E10" i="1" s="1"/>
  <c r="X9" i="1"/>
  <c r="X7" i="1" s="1"/>
  <c r="V9" i="1"/>
  <c r="W9" i="1" s="1"/>
  <c r="U9" i="1"/>
  <c r="T9" i="1"/>
  <c r="S9" i="1"/>
  <c r="R9" i="1"/>
  <c r="P9" i="1"/>
  <c r="P7" i="1" s="1"/>
  <c r="Q7" i="1" s="1"/>
  <c r="O9" i="1"/>
  <c r="M9" i="1"/>
  <c r="N9" i="1" s="1"/>
  <c r="L9" i="1"/>
  <c r="L7" i="1" s="1"/>
  <c r="J9" i="1"/>
  <c r="K9" i="1" s="1"/>
  <c r="I9" i="1"/>
  <c r="F9" i="1" s="1"/>
  <c r="H9" i="1"/>
  <c r="G9" i="1"/>
  <c r="D9" i="1"/>
  <c r="X8" i="1"/>
  <c r="V8" i="1"/>
  <c r="W8" i="1" s="1"/>
  <c r="U8" i="1"/>
  <c r="S8" i="1"/>
  <c r="T8" i="1" s="1"/>
  <c r="R8" i="1"/>
  <c r="Q8" i="1"/>
  <c r="P8" i="1"/>
  <c r="O8" i="1"/>
  <c r="M8" i="1"/>
  <c r="N8" i="1" s="1"/>
  <c r="L8" i="1"/>
  <c r="J8" i="1"/>
  <c r="K8" i="1" s="1"/>
  <c r="I8" i="1"/>
  <c r="F8" i="1" s="1"/>
  <c r="G8" i="1"/>
  <c r="H8" i="1" s="1"/>
  <c r="Y7" i="1"/>
  <c r="V7" i="1"/>
  <c r="W7" i="1" s="1"/>
  <c r="U7" i="1"/>
  <c r="R7" i="1"/>
  <c r="M7" i="1"/>
  <c r="N7" i="1" s="1"/>
  <c r="J7" i="1"/>
  <c r="K7" i="1" s="1"/>
  <c r="I7" i="1"/>
  <c r="F7" i="1" l="1"/>
  <c r="E9" i="1"/>
  <c r="D7" i="1"/>
  <c r="E7" i="1" s="1"/>
  <c r="E8" i="1"/>
  <c r="Q9" i="1"/>
  <c r="G7" i="1"/>
  <c r="H7" i="1" s="1"/>
  <c r="E11" i="1"/>
  <c r="T10" i="1"/>
</calcChain>
</file>

<file path=xl/sharedStrings.xml><?xml version="1.0" encoding="utf-8"?>
<sst xmlns="http://schemas.openxmlformats.org/spreadsheetml/2006/main" count="228" uniqueCount="42">
  <si>
    <t>업체별 대행료 증감현황(전년대비)</t>
    <phoneticPr fontId="4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</si>
  <si>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4" type="noConversion"/>
  </si>
  <si>
    <t>구분</t>
  </si>
  <si>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</si>
  <si>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t>남구위생</t>
  </si>
  <si>
    <t>천산환경</t>
  </si>
  <si>
    <t>동남환경</t>
  </si>
  <si>
    <t>경남환경</t>
    <phoneticPr fontId="4" type="noConversion"/>
  </si>
  <si>
    <t>태형환경</t>
    <phoneticPr fontId="4" type="noConversion"/>
  </si>
  <si>
    <t>남우환경</t>
  </si>
  <si>
    <t>경기환경개발</t>
  </si>
  <si>
    <r>
      <t xml:space="preserve">2022 </t>
    </r>
    <r>
      <rPr>
        <b/>
        <sz val="14"/>
        <rFont val="돋움"/>
        <family val="3"/>
        <charset val="129"/>
      </rPr>
      <t>①</t>
    </r>
    <phoneticPr fontId="4" type="noConversion"/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</si>
  <si>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</si>
  <si>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r>
      <t xml:space="preserve">2021 </t>
    </r>
    <r>
      <rPr>
        <b/>
        <sz val="14"/>
        <rFont val="돋움"/>
        <family val="3"/>
        <charset val="129"/>
      </rPr>
      <t>②</t>
    </r>
    <phoneticPr fontId="4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</si>
  <si>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①</t>
    </r>
    <phoneticPr fontId="4" type="noConversion"/>
  </si>
  <si>
    <t>①-②</t>
  </si>
  <si>
    <r>
      <t xml:space="preserve">2021 </t>
    </r>
    <r>
      <rPr>
        <b/>
        <sz val="14"/>
        <color indexed="9"/>
        <rFont val="돋움"/>
        <family val="3"/>
        <charset val="129"/>
      </rPr>
      <t>②</t>
    </r>
    <phoneticPr fontId="4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</si>
  <si>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4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</si>
  <si>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4" type="noConversion"/>
  </si>
  <si>
    <t>대행료</t>
  </si>
  <si>
    <t>증감</t>
  </si>
  <si>
    <t>합계</t>
    <phoneticPr fontId="4" type="noConversion"/>
  </si>
  <si>
    <t>누계</t>
    <phoneticPr fontId="4" type="noConversion"/>
  </si>
  <si>
    <t>생활</t>
    <phoneticPr fontId="4" type="noConversion"/>
  </si>
  <si>
    <t>재활용</t>
    <phoneticPr fontId="4" type="noConversion"/>
  </si>
  <si>
    <t>음식물</t>
    <phoneticPr fontId="4" type="noConversion"/>
  </si>
  <si>
    <r>
      <t>1</t>
    </r>
    <r>
      <rPr>
        <b/>
        <sz val="10"/>
        <rFont val="돋움"/>
        <family val="3"/>
        <charset val="129"/>
      </rPr>
      <t>월</t>
    </r>
    <phoneticPr fontId="4" type="noConversion"/>
  </si>
  <si>
    <r>
      <t>2</t>
    </r>
    <r>
      <rPr>
        <b/>
        <sz val="10"/>
        <rFont val="돋움"/>
        <family val="3"/>
        <charset val="129"/>
      </rPr>
      <t>월</t>
    </r>
  </si>
  <si>
    <t>생활</t>
  </si>
  <si>
    <t>재활용</t>
  </si>
  <si>
    <t>음식물</t>
  </si>
  <si>
    <r>
      <t>3</t>
    </r>
    <r>
      <rPr>
        <b/>
        <sz val="10"/>
        <rFont val="돋움"/>
        <family val="3"/>
        <charset val="129"/>
      </rPr>
      <t>월</t>
    </r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</si>
  <si>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</si>
  <si>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</si>
  <si>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</si>
  <si>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</si>
  <si>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</si>
  <si>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</si>
  <si>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</si>
  <si>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</si>
  <si>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</si>
  <si>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t xml:space="preserve">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</si>
</sst>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;[Red]&quot;△&quot;#,##0"/>
    <numFmt numFmtId="177" formatCode="0.00_);[Red]\(0.00\)"/>
    <numFmt numFmtId="178" formatCode="#,##0.0;[Red]&quot;△&quot;#,##0.0"/>
    <numFmt numFmtId="179" formatCode="#,##0_);[Red]\(#,##0\)"/>
    <numFmt numFmtId="180" formatCode="[Black]&quot;▲ &quot;\ #,##0;[Red]&quot;▼ &quot;\ #,##0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4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Arial Narrow"/>
      <family val="2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4"/>
      <name val="Arial Narrow"/>
      <family val="2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0"/>
      <name val="돋움"/>
      <family val="3"/>
      <charset val="129"/>
    </font>
    <font>
      <b/>
      <sz val="10"/>
      <name val="Arial Narrow"/>
      <family val="2"/>
    </font>
    <font>
      <b/>
      <sz val="11"/>
      <color indexed="8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76" fontId="5" fillId="0" borderId="0" xfId="0" applyNumberFormat="1" applyFont="1" applyAlignment="1"/>
    <xf numFmtId="41" fontId="5" fillId="0" borderId="0" xfId="1" applyFont="1" applyAlignment="1"/>
    <xf numFmtId="0" fontId="8" fillId="0" borderId="0" xfId="0" applyFont="1" applyAlignment="1">
      <alignment horizontal="center"/>
    </xf>
    <xf numFmtId="0" fontId="8" fillId="2" borderId="10" xfId="0" applyFont="1" applyFill="1" applyBorder="1" applyAlignment="1">
      <alignment horizontal="center" vertical="center"/>
    </xf>
    <xf numFmtId="178" fontId="7" fillId="2" borderId="11" xfId="0" applyNumberFormat="1" applyFont="1" applyFill="1" applyBorder="1" applyAlignment="1">
      <alignment horizontal="center" vertical="center"/>
    </xf>
    <xf numFmtId="179" fontId="8" fillId="2" borderId="12" xfId="0" applyNumberFormat="1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178" fontId="9" fillId="3" borderId="11" xfId="0" applyNumberFormat="1" applyFont="1" applyFill="1" applyBorder="1" applyAlignment="1">
      <alignment horizontal="center" vertical="center"/>
    </xf>
    <xf numFmtId="179" fontId="10" fillId="3" borderId="12" xfId="0" applyNumberFormat="1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178" fontId="9" fillId="4" borderId="11" xfId="0" applyNumberFormat="1" applyFont="1" applyFill="1" applyBorder="1" applyAlignment="1">
      <alignment horizontal="center" vertical="center"/>
    </xf>
    <xf numFmtId="179" fontId="10" fillId="4" borderId="9" xfId="0" applyNumberFormat="1" applyFont="1" applyFill="1" applyBorder="1" applyAlignment="1">
      <alignment horizontal="center" vertical="center"/>
    </xf>
    <xf numFmtId="179" fontId="10" fillId="3" borderId="14" xfId="0" applyNumberFormat="1" applyFont="1" applyFill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9" fontId="6" fillId="0" borderId="12" xfId="0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41" fontId="5" fillId="0" borderId="10" xfId="1" applyFont="1" applyFill="1" applyBorder="1" applyAlignment="1"/>
    <xf numFmtId="176" fontId="5" fillId="0" borderId="11" xfId="0" applyNumberFormat="1" applyFont="1" applyFill="1" applyBorder="1" applyAlignment="1"/>
    <xf numFmtId="41" fontId="5" fillId="0" borderId="12" xfId="1" applyFont="1" applyFill="1" applyBorder="1" applyAlignment="1"/>
    <xf numFmtId="41" fontId="5" fillId="0" borderId="13" xfId="1" applyFont="1" applyFill="1" applyBorder="1" applyAlignment="1"/>
    <xf numFmtId="41" fontId="5" fillId="0" borderId="9" xfId="1" applyFont="1" applyFill="1" applyBorder="1" applyAlignment="1"/>
    <xf numFmtId="41" fontId="5" fillId="0" borderId="11" xfId="1" applyFont="1" applyFill="1" applyBorder="1" applyAlignment="1"/>
    <xf numFmtId="41" fontId="5" fillId="0" borderId="14" xfId="1" applyFont="1" applyFill="1" applyBorder="1" applyAlignment="1"/>
    <xf numFmtId="41" fontId="12" fillId="0" borderId="0" xfId="1" applyFont="1" applyFill="1" applyAlignment="1"/>
    <xf numFmtId="180" fontId="12" fillId="0" borderId="0" xfId="0" applyNumberFormat="1" applyFont="1" applyFill="1" applyAlignment="1"/>
    <xf numFmtId="180" fontId="11" fillId="5" borderId="9" xfId="0" applyNumberFormat="1" applyFont="1" applyFill="1" applyBorder="1" applyAlignment="1">
      <alignment horizontal="center"/>
    </xf>
    <xf numFmtId="41" fontId="5" fillId="5" borderId="10" xfId="1" applyFont="1" applyFill="1" applyBorder="1" applyAlignment="1"/>
    <xf numFmtId="176" fontId="5" fillId="5" borderId="11" xfId="0" applyNumberFormat="1" applyFont="1" applyFill="1" applyBorder="1" applyAlignment="1"/>
    <xf numFmtId="41" fontId="5" fillId="5" borderId="12" xfId="1" applyFont="1" applyFill="1" applyBorder="1" applyAlignment="1"/>
    <xf numFmtId="41" fontId="5" fillId="5" borderId="13" xfId="1" applyFont="1" applyFill="1" applyBorder="1" applyAlignment="1"/>
    <xf numFmtId="41" fontId="5" fillId="5" borderId="9" xfId="1" applyFont="1" applyFill="1" applyBorder="1" applyAlignment="1"/>
    <xf numFmtId="41" fontId="5" fillId="5" borderId="14" xfId="1" applyFont="1" applyFill="1" applyBorder="1" applyAlignment="1"/>
    <xf numFmtId="41" fontId="12" fillId="0" borderId="0" xfId="1" applyFont="1" applyAlignment="1"/>
    <xf numFmtId="180" fontId="12" fillId="0" borderId="0" xfId="0" applyNumberFormat="1" applyFont="1" applyAlignment="1"/>
    <xf numFmtId="180" fontId="11" fillId="6" borderId="9" xfId="0" applyNumberFormat="1" applyFont="1" applyFill="1" applyBorder="1" applyAlignment="1">
      <alignment horizontal="center"/>
    </xf>
    <xf numFmtId="41" fontId="5" fillId="6" borderId="10" xfId="1" applyFont="1" applyFill="1" applyBorder="1" applyAlignment="1"/>
    <xf numFmtId="176" fontId="5" fillId="6" borderId="11" xfId="0" applyNumberFormat="1" applyFont="1" applyFill="1" applyBorder="1" applyAlignment="1"/>
    <xf numFmtId="41" fontId="5" fillId="6" borderId="12" xfId="1" applyFont="1" applyFill="1" applyBorder="1" applyAlignment="1"/>
    <xf numFmtId="41" fontId="5" fillId="6" borderId="13" xfId="1" applyFont="1" applyFill="1" applyBorder="1" applyAlignment="1"/>
    <xf numFmtId="41" fontId="5" fillId="6" borderId="9" xfId="1" applyFont="1" applyFill="1" applyBorder="1" applyAlignment="1"/>
    <xf numFmtId="41" fontId="5" fillId="6" borderId="14" xfId="1" applyFont="1" applyFill="1" applyBorder="1" applyAlignment="1"/>
    <xf numFmtId="180" fontId="11" fillId="7" borderId="9" xfId="0" applyNumberFormat="1" applyFont="1" applyFill="1" applyBorder="1" applyAlignment="1">
      <alignment horizontal="center"/>
    </xf>
    <xf numFmtId="41" fontId="5" fillId="7" borderId="10" xfId="1" applyFont="1" applyFill="1" applyBorder="1" applyAlignment="1"/>
    <xf numFmtId="176" fontId="5" fillId="7" borderId="11" xfId="0" applyNumberFormat="1" applyFont="1" applyFill="1" applyBorder="1" applyAlignment="1"/>
    <xf numFmtId="41" fontId="5" fillId="7" borderId="12" xfId="1" applyFont="1" applyFill="1" applyBorder="1" applyAlignment="1"/>
    <xf numFmtId="41" fontId="5" fillId="7" borderId="13" xfId="1" applyFont="1" applyFill="1" applyBorder="1" applyAlignment="1"/>
    <xf numFmtId="41" fontId="5" fillId="7" borderId="9" xfId="1" applyFont="1" applyFill="1" applyBorder="1" applyAlignment="1"/>
    <xf numFmtId="41" fontId="5" fillId="7" borderId="14" xfId="1" applyFont="1" applyFill="1" applyBorder="1" applyAlignment="1"/>
    <xf numFmtId="180" fontId="11" fillId="0" borderId="9" xfId="0" applyNumberFormat="1" applyFont="1" applyFill="1" applyBorder="1" applyAlignment="1">
      <alignment horizontal="center"/>
    </xf>
    <xf numFmtId="176" fontId="5" fillId="0" borderId="11" xfId="1" applyNumberFormat="1" applyFont="1" applyFill="1" applyBorder="1" applyAlignment="1"/>
    <xf numFmtId="179" fontId="11" fillId="0" borderId="9" xfId="0" applyNumberFormat="1" applyFont="1" applyFill="1" applyBorder="1" applyAlignment="1">
      <alignment horizontal="center"/>
    </xf>
    <xf numFmtId="0" fontId="12" fillId="0" borderId="0" xfId="0" applyFont="1" applyAlignment="1"/>
    <xf numFmtId="179" fontId="6" fillId="0" borderId="9" xfId="0" applyNumberFormat="1" applyFont="1" applyFill="1" applyBorder="1" applyAlignment="1">
      <alignment horizontal="center"/>
    </xf>
    <xf numFmtId="179" fontId="6" fillId="8" borderId="9" xfId="0" applyNumberFormat="1" applyFont="1" applyFill="1" applyBorder="1" applyAlignment="1">
      <alignment horizontal="center"/>
    </xf>
    <xf numFmtId="41" fontId="5" fillId="8" borderId="10" xfId="1" applyFont="1" applyFill="1" applyBorder="1" applyAlignment="1"/>
    <xf numFmtId="176" fontId="5" fillId="8" borderId="11" xfId="0" applyNumberFormat="1" applyFont="1" applyFill="1" applyBorder="1" applyAlignment="1"/>
    <xf numFmtId="41" fontId="5" fillId="8" borderId="12" xfId="1" applyFont="1" applyFill="1" applyBorder="1" applyAlignment="1"/>
    <xf numFmtId="41" fontId="5" fillId="8" borderId="13" xfId="1" applyFont="1" applyFill="1" applyBorder="1" applyAlignment="1"/>
    <xf numFmtId="41" fontId="5" fillId="8" borderId="0" xfId="1" applyFont="1" applyFill="1" applyAlignment="1"/>
    <xf numFmtId="0" fontId="5" fillId="8" borderId="0" xfId="0" applyFont="1" applyFill="1" applyAlignment="1"/>
    <xf numFmtId="179" fontId="13" fillId="0" borderId="10" xfId="1" applyNumberFormat="1" applyFont="1" applyFill="1" applyBorder="1" applyAlignment="1"/>
    <xf numFmtId="179" fontId="13" fillId="0" borderId="11" xfId="0" applyNumberFormat="1" applyFont="1" applyFill="1" applyBorder="1" applyAlignment="1"/>
    <xf numFmtId="179" fontId="5" fillId="0" borderId="11" xfId="0" applyNumberFormat="1" applyFont="1" applyFill="1" applyBorder="1" applyAlignment="1"/>
    <xf numFmtId="179" fontId="13" fillId="0" borderId="13" xfId="1" applyNumberFormat="1" applyFont="1" applyFill="1" applyBorder="1" applyAlignment="1"/>
    <xf numFmtId="179" fontId="5" fillId="0" borderId="10" xfId="1" applyNumberFormat="1" applyFont="1" applyFill="1" applyBorder="1" applyAlignment="1"/>
    <xf numFmtId="179" fontId="5" fillId="0" borderId="13" xfId="1" applyNumberFormat="1" applyFont="1" applyFill="1" applyBorder="1" applyAlignment="1"/>
    <xf numFmtId="179" fontId="6" fillId="0" borderId="16" xfId="0" applyNumberFormat="1" applyFont="1" applyFill="1" applyBorder="1" applyAlignment="1">
      <alignment horizontal="center"/>
    </xf>
    <xf numFmtId="179" fontId="5" fillId="0" borderId="17" xfId="1" applyNumberFormat="1" applyFont="1" applyFill="1" applyBorder="1" applyAlignment="1"/>
    <xf numFmtId="179" fontId="5" fillId="0" borderId="18" xfId="0" applyNumberFormat="1" applyFont="1" applyFill="1" applyBorder="1" applyAlignment="1"/>
    <xf numFmtId="179" fontId="5" fillId="0" borderId="19" xfId="1" applyNumberFormat="1" applyFont="1" applyFill="1" applyBorder="1" applyAlignment="1"/>
    <xf numFmtId="176" fontId="5" fillId="0" borderId="0" xfId="0" applyNumberFormat="1" applyFont="1" applyBorder="1" applyAlignment="1"/>
    <xf numFmtId="179" fontId="5" fillId="0" borderId="8" xfId="0" applyNumberFormat="1" applyFont="1" applyBorder="1" applyAlignment="1">
      <alignment horizontal="center" vertical="center"/>
    </xf>
    <xf numFmtId="179" fontId="5" fillId="0" borderId="15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77" fontId="9" fillId="3" borderId="3" xfId="0" applyNumberFormat="1" applyFont="1" applyFill="1" applyBorder="1" applyAlignment="1">
      <alignment horizontal="center" vertical="center"/>
    </xf>
    <xf numFmtId="177" fontId="10" fillId="3" borderId="4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/>
    </xf>
    <xf numFmtId="180" fontId="11" fillId="0" borderId="8" xfId="0" applyNumberFormat="1" applyFont="1" applyFill="1" applyBorder="1" applyAlignment="1">
      <alignment horizontal="center" vertical="center"/>
    </xf>
    <xf numFmtId="180" fontId="11" fillId="0" borderId="9" xfId="0" applyNumberFormat="1" applyFont="1" applyFill="1" applyBorder="1" applyAlignment="1">
      <alignment horizontal="center" vertical="center"/>
    </xf>
    <xf numFmtId="180" fontId="11" fillId="0" borderId="8" xfId="0" applyNumberFormat="1" applyFont="1" applyBorder="1" applyAlignment="1">
      <alignment horizontal="center" vertical="center"/>
    </xf>
    <xf numFmtId="180" fontId="12" fillId="0" borderId="8" xfId="0" applyNumberFormat="1" applyFont="1" applyBorder="1" applyAlignment="1">
      <alignment horizontal="center" vertical="center"/>
    </xf>
    <xf numFmtId="179" fontId="1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7" fontId="7" fillId="2" borderId="3" xfId="0" applyNumberFormat="1" applyFont="1" applyFill="1" applyBorder="1" applyAlignment="1">
      <alignment horizontal="center" vertical="center"/>
    </xf>
    <xf numFmtId="177" fontId="8" fillId="2" borderId="4" xfId="0" applyNumberFormat="1" applyFont="1" applyFill="1" applyBorder="1" applyAlignment="1">
      <alignment horizontal="center" vertical="center"/>
    </xf>
    <xf numFmtId="177" fontId="8" fillId="2" borderId="5" xfId="0" applyNumberFormat="1" applyFont="1" applyFill="1" applyBorder="1" applyAlignment="1">
      <alignment horizontal="center" vertical="center"/>
    </xf>
    <xf numFmtId="177" fontId="10" fillId="3" borderId="5" xfId="0" applyNumberFormat="1" applyFont="1" applyFill="1" applyBorder="1" applyAlignment="1">
      <alignment horizontal="center" vertical="center"/>
    </xf>
    <xf numFmtId="177" fontId="9" fillId="4" borderId="6" xfId="0" applyNumberFormat="1" applyFont="1" applyFill="1" applyBorder="1" applyAlignment="1">
      <alignment horizontal="center" vertical="center"/>
    </xf>
    <xf numFmtId="177" fontId="10" fillId="4" borderId="4" xfId="0" applyNumberFormat="1" applyFont="1" applyFill="1" applyBorder="1" applyAlignment="1">
      <alignment horizontal="center" vertical="center"/>
    </xf>
    <xf numFmtId="177" fontId="10" fillId="4" borderId="2" xfId="0" applyNumberFormat="1" applyFont="1" applyFill="1" applyBorder="1" applyAlignment="1">
      <alignment horizontal="center" vertical="center"/>
    </xf>
    <xf numFmtId="41" fontId="5" fillId="0" borderId="20" xfId="1" applyFont="1" applyFill="1" applyBorder="1" applyAlignment="1"/>
    <xf numFmtId="41" fontId="5" fillId="9" borderId="12" xfId="1" applyFont="1" applyFill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62"/>
  <sheetViews>
    <sheetView tabSelected="1" workbookViewId="0">
      <selection activeCell="D25" sqref="D25"/>
    </sheetView>
  </sheetViews>
  <sheetFormatPr defaultRowHeight="16.5" x14ac:dyDescent="0.3"/>
  <cols>
    <col min="1" max="1" width="1.25" style="1" customWidth="1"/>
    <col min="2" max="2" width="5.125" style="2" customWidth="1"/>
    <col min="3" max="3" width="7.5" style="3" customWidth="1"/>
    <col min="4" max="4" width="9.75" style="1" customWidth="1"/>
    <col min="5" max="5" width="10.75" style="4" customWidth="1"/>
    <col min="6" max="6" width="9.75" style="1" customWidth="1"/>
    <col min="7" max="7" width="8.875" style="1" customWidth="1"/>
    <col min="8" max="8" width="9.5" style="4" customWidth="1"/>
    <col min="9" max="9" width="9.375" style="5" customWidth="1"/>
    <col min="10" max="10" width="9.25" style="5" customWidth="1"/>
    <col min="11" max="11" width="9.75" style="4" customWidth="1"/>
    <col min="12" max="12" width="9.25" style="1" customWidth="1"/>
    <col min="13" max="13" width="9.375" style="1" customWidth="1"/>
    <col min="14" max="14" width="9.75" style="4" customWidth="1"/>
    <col min="15" max="15" width="9.625" style="1" customWidth="1"/>
    <col min="16" max="16" width="9.5" style="1" customWidth="1"/>
    <col min="17" max="17" width="10" style="4" customWidth="1"/>
    <col min="18" max="18" width="10.125" style="1" customWidth="1"/>
    <col min="19" max="19" width="9.5" style="1" customWidth="1"/>
    <col min="20" max="20" width="9.5" style="4" customWidth="1"/>
    <col min="21" max="21" width="9.75" style="1" customWidth="1"/>
    <col min="22" max="22" width="8.5" style="1" customWidth="1"/>
    <col min="23" max="23" width="8.5" style="4" customWidth="1"/>
    <col min="24" max="24" width="9.625" style="1" customWidth="1"/>
    <col min="25" max="25" width="8.25" style="1" customWidth="1"/>
    <col min="26" max="26" width="8.25" style="4" customWidth="1"/>
    <col min="27" max="28" width="8.25" style="1" customWidth="1"/>
    <col min="29" max="16384" width="9" style="1"/>
  </cols>
  <sheetData>
    <row r="2" spans="2:28" ht="36" customHeight="1" x14ac:dyDescent="0.3">
      <c r="B2" s="90" t="s">
        <v>0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</row>
    <row r="3" spans="2:28" ht="14.25" customHeight="1" thickBot="1" x14ac:dyDescent="0.35">
      <c r="Z3" s="91" t="s">
        <v>1</v>
      </c>
      <c r="AA3" s="91"/>
    </row>
    <row r="4" spans="2:28" s="6" customFormat="1" ht="30" customHeight="1" x14ac:dyDescent="0.25">
      <c r="B4" s="92" t="s">
        <v>2</v>
      </c>
      <c r="C4" s="93"/>
      <c r="D4" s="96" t="s">
        <v>3</v>
      </c>
      <c r="E4" s="97"/>
      <c r="F4" s="98"/>
      <c r="G4" s="82" t="s">
        <v>4</v>
      </c>
      <c r="H4" s="83"/>
      <c r="I4" s="99"/>
      <c r="J4" s="100" t="s">
        <v>5</v>
      </c>
      <c r="K4" s="101"/>
      <c r="L4" s="102"/>
      <c r="M4" s="82" t="s">
        <v>6</v>
      </c>
      <c r="N4" s="83"/>
      <c r="O4" s="99"/>
      <c r="P4" s="100" t="s">
        <v>7</v>
      </c>
      <c r="Q4" s="101"/>
      <c r="R4" s="102"/>
      <c r="S4" s="82" t="s">
        <v>8</v>
      </c>
      <c r="T4" s="83"/>
      <c r="U4" s="99"/>
      <c r="V4" s="100" t="s">
        <v>9</v>
      </c>
      <c r="W4" s="101"/>
      <c r="X4" s="102"/>
      <c r="Y4" s="82" t="s">
        <v>10</v>
      </c>
      <c r="Z4" s="83"/>
      <c r="AA4" s="84"/>
    </row>
    <row r="5" spans="2:28" s="3" customFormat="1" ht="23.25" customHeight="1" x14ac:dyDescent="0.3">
      <c r="B5" s="94"/>
      <c r="C5" s="95"/>
      <c r="D5" s="7" t="s">
        <v>11</v>
      </c>
      <c r="E5" s="8" t="s">
        <v>12</v>
      </c>
      <c r="F5" s="9" t="s">
        <v>13</v>
      </c>
      <c r="G5" s="10" t="s">
        <v>14</v>
      </c>
      <c r="H5" s="11" t="s">
        <v>15</v>
      </c>
      <c r="I5" s="12" t="s">
        <v>16</v>
      </c>
      <c r="J5" s="13" t="s">
        <v>14</v>
      </c>
      <c r="K5" s="14" t="s">
        <v>15</v>
      </c>
      <c r="L5" s="15" t="s">
        <v>16</v>
      </c>
      <c r="M5" s="10" t="s">
        <v>14</v>
      </c>
      <c r="N5" s="11" t="s">
        <v>15</v>
      </c>
      <c r="O5" s="12" t="s">
        <v>16</v>
      </c>
      <c r="P5" s="13" t="s">
        <v>14</v>
      </c>
      <c r="Q5" s="14" t="s">
        <v>15</v>
      </c>
      <c r="R5" s="15" t="s">
        <v>16</v>
      </c>
      <c r="S5" s="10" t="s">
        <v>14</v>
      </c>
      <c r="T5" s="11" t="s">
        <v>15</v>
      </c>
      <c r="U5" s="12" t="s">
        <v>16</v>
      </c>
      <c r="V5" s="13" t="s">
        <v>14</v>
      </c>
      <c r="W5" s="14" t="s">
        <v>15</v>
      </c>
      <c r="X5" s="15" t="s">
        <v>16</v>
      </c>
      <c r="Y5" s="10" t="s">
        <v>17</v>
      </c>
      <c r="Z5" s="11" t="s">
        <v>15</v>
      </c>
      <c r="AA5" s="16" t="s">
        <v>18</v>
      </c>
    </row>
    <row r="6" spans="2:28" s="3" customFormat="1" ht="23.25" customHeight="1" x14ac:dyDescent="0.3">
      <c r="B6" s="94"/>
      <c r="C6" s="95"/>
      <c r="D6" s="17" t="s">
        <v>19</v>
      </c>
      <c r="E6" s="18" t="s">
        <v>20</v>
      </c>
      <c r="F6" s="19" t="s">
        <v>19</v>
      </c>
      <c r="G6" s="17" t="s">
        <v>19</v>
      </c>
      <c r="H6" s="18" t="s">
        <v>20</v>
      </c>
      <c r="I6" s="19" t="s">
        <v>19</v>
      </c>
      <c r="J6" s="20" t="s">
        <v>19</v>
      </c>
      <c r="K6" s="18" t="s">
        <v>20</v>
      </c>
      <c r="L6" s="21" t="s">
        <v>19</v>
      </c>
      <c r="M6" s="17" t="s">
        <v>19</v>
      </c>
      <c r="N6" s="18" t="s">
        <v>20</v>
      </c>
      <c r="O6" s="19" t="s">
        <v>19</v>
      </c>
      <c r="P6" s="20" t="s">
        <v>19</v>
      </c>
      <c r="Q6" s="18" t="s">
        <v>20</v>
      </c>
      <c r="R6" s="21" t="s">
        <v>19</v>
      </c>
      <c r="S6" s="17" t="s">
        <v>19</v>
      </c>
      <c r="T6" s="18" t="s">
        <v>20</v>
      </c>
      <c r="U6" s="19" t="s">
        <v>19</v>
      </c>
      <c r="V6" s="20" t="s">
        <v>19</v>
      </c>
      <c r="W6" s="18" t="s">
        <v>20</v>
      </c>
      <c r="X6" s="21" t="s">
        <v>19</v>
      </c>
      <c r="Y6" s="17" t="s">
        <v>19</v>
      </c>
      <c r="Z6" s="18" t="s">
        <v>20</v>
      </c>
      <c r="AA6" s="22" t="s">
        <v>19</v>
      </c>
    </row>
    <row r="7" spans="2:28" s="31" customFormat="1" ht="21" customHeight="1" x14ac:dyDescent="0.3">
      <c r="B7" s="85" t="s">
        <v>21</v>
      </c>
      <c r="C7" s="86"/>
      <c r="D7" s="23">
        <f>SUM(D8:D10)</f>
        <v>17858804</v>
      </c>
      <c r="E7" s="24">
        <f>D7-F7</f>
        <v>3548445</v>
      </c>
      <c r="F7" s="25">
        <f>SUM(F8:F10)</f>
        <v>14310359</v>
      </c>
      <c r="G7" s="23">
        <f>SUM(G8:G10)</f>
        <v>6182435</v>
      </c>
      <c r="H7" s="24">
        <f t="shared" ref="H7:H46" si="0">G7-I7</f>
        <v>1216278</v>
      </c>
      <c r="I7" s="25">
        <f>SUM(I8:I10)</f>
        <v>4966157</v>
      </c>
      <c r="J7" s="26">
        <f>SUM(J8:J10)</f>
        <v>6340565</v>
      </c>
      <c r="K7" s="24">
        <f>J7-L7</f>
        <v>1175987</v>
      </c>
      <c r="L7" s="27">
        <f>SUM(L8:L10)</f>
        <v>5164578</v>
      </c>
      <c r="M7" s="23">
        <f>SUM(M8:M10)</f>
        <v>1560057</v>
      </c>
      <c r="N7" s="24">
        <f>M7-O7</f>
        <v>317709</v>
      </c>
      <c r="O7" s="25">
        <f>SUM(O8:O10)</f>
        <v>1242348</v>
      </c>
      <c r="P7" s="26">
        <f>SUM(P8:P10)</f>
        <v>1697135</v>
      </c>
      <c r="Q7" s="24">
        <f>P7-R7</f>
        <v>378340</v>
      </c>
      <c r="R7" s="27">
        <f>SUM(R8:R10)</f>
        <v>1318795</v>
      </c>
      <c r="S7" s="23">
        <f>SUM(S8:S10)</f>
        <v>1482306</v>
      </c>
      <c r="T7" s="24">
        <f>S7-U7</f>
        <v>398708</v>
      </c>
      <c r="U7" s="25">
        <f>SUM(U8:U10)</f>
        <v>1083598</v>
      </c>
      <c r="V7" s="26">
        <f>SUM(V8:V10)</f>
        <v>596306</v>
      </c>
      <c r="W7" s="24">
        <f>V7-X7</f>
        <v>61423</v>
      </c>
      <c r="X7" s="27">
        <f>SUM(X8:X10)</f>
        <v>534883</v>
      </c>
      <c r="Y7" s="23">
        <f>SUM(Y8:Y10)</f>
        <v>0</v>
      </c>
      <c r="Z7" s="28">
        <f>SUM(Z8:Z10)</f>
        <v>0</v>
      </c>
      <c r="AA7" s="29">
        <f>SUM(AA8:AA10)</f>
        <v>0</v>
      </c>
      <c r="AB7" s="30"/>
    </row>
    <row r="8" spans="2:28" s="40" customFormat="1" ht="20.25" customHeight="1" x14ac:dyDescent="0.3">
      <c r="B8" s="87" t="s">
        <v>22</v>
      </c>
      <c r="C8" s="32" t="s">
        <v>23</v>
      </c>
      <c r="D8" s="33">
        <f>SUM(D11,D14,D17,D20,D23,D26,D29,D32,D35,D38,D41,D44)</f>
        <v>8464437</v>
      </c>
      <c r="E8" s="34">
        <f>D8-F8</f>
        <v>676721</v>
      </c>
      <c r="F8" s="35">
        <f>SUM(I8,L8,O8,R8,U8,X8,AA8)</f>
        <v>7787716</v>
      </c>
      <c r="G8" s="33">
        <f>SUM(G11,G14,G17,G20,G23,G26,G29,G32,G35,G38,G41,G44)</f>
        <v>2855438</v>
      </c>
      <c r="H8" s="34">
        <f t="shared" si="0"/>
        <v>133696</v>
      </c>
      <c r="I8" s="35">
        <f>SUM(I11,I14,I17,I20,I23,I26,I29,I32,I35,I38,I41,I44)</f>
        <v>2721742</v>
      </c>
      <c r="J8" s="36">
        <f t="shared" ref="J8:J10" si="1">SUM(J11,J14,J17,J20,J23,J26,J29,J32,J35,J38,J41,J44)</f>
        <v>2959067</v>
      </c>
      <c r="K8" s="34">
        <f>J8-L8</f>
        <v>164843</v>
      </c>
      <c r="L8" s="37">
        <f t="shared" ref="L8:M10" si="2">SUM(L11,L14,L17,L20,L23,L26,L29,L32,L35,L38,L41,L44)</f>
        <v>2794224</v>
      </c>
      <c r="M8" s="33">
        <f t="shared" si="2"/>
        <v>810536</v>
      </c>
      <c r="N8" s="34">
        <f>M8-O8</f>
        <v>115665</v>
      </c>
      <c r="O8" s="35">
        <f t="shared" ref="O8:P10" si="3">SUM(O11,O14,O17,O20,O23,O26,O29,O32,O35,O38,O41,O44)</f>
        <v>694871</v>
      </c>
      <c r="P8" s="36">
        <f t="shared" si="3"/>
        <v>818657</v>
      </c>
      <c r="Q8" s="34">
        <f>P8-R8</f>
        <v>73715</v>
      </c>
      <c r="R8" s="37">
        <f t="shared" ref="R8:S10" si="4">SUM(R11,R14,R17,R20,R23,R26,R29,R32,R35,R38,R41,R44)</f>
        <v>744942</v>
      </c>
      <c r="S8" s="33">
        <f t="shared" si="4"/>
        <v>723554</v>
      </c>
      <c r="T8" s="34">
        <f>S8-U8</f>
        <v>167895</v>
      </c>
      <c r="U8" s="35">
        <f t="shared" ref="U8:V10" si="5">SUM(U11,U14,U17,U20,U23,U26,U29,U32,U35,U38,U41,U44)</f>
        <v>555659</v>
      </c>
      <c r="V8" s="36">
        <f t="shared" si="5"/>
        <v>297185</v>
      </c>
      <c r="W8" s="34">
        <f>V8-X8</f>
        <v>20907</v>
      </c>
      <c r="X8" s="37">
        <f>SUM(X11,X14,X17,X20,X23,X26,X29,X32,X35,X38,X41,X44)</f>
        <v>276278</v>
      </c>
      <c r="Y8" s="33"/>
      <c r="Z8" s="34"/>
      <c r="AA8" s="38"/>
      <c r="AB8" s="39"/>
    </row>
    <row r="9" spans="2:28" s="40" customFormat="1" ht="20.25" customHeight="1" x14ac:dyDescent="0.3">
      <c r="B9" s="88"/>
      <c r="C9" s="41" t="s">
        <v>24</v>
      </c>
      <c r="D9" s="42">
        <f>SUM(D12,D15,D18,D21,D24,D27,D30,D33,D36,D39,D42,D45)</f>
        <v>6030800</v>
      </c>
      <c r="E9" s="43">
        <f>D9-F9</f>
        <v>2873432</v>
      </c>
      <c r="F9" s="35">
        <f>SUM(I9,L9,O9,R9,U9,X9,AA9)</f>
        <v>3157368</v>
      </c>
      <c r="G9" s="42">
        <f>SUM(G12,G15,G18,G21,G24,G27,G30,G33,G36,G39,G42,G45)</f>
        <v>2323052</v>
      </c>
      <c r="H9" s="43">
        <f t="shared" si="0"/>
        <v>1080723</v>
      </c>
      <c r="I9" s="44">
        <f>SUM(I12,I15,I18,I21,I24,I27,I30,I33,I36,I39,I42,I45)</f>
        <v>1242329</v>
      </c>
      <c r="J9" s="45">
        <f t="shared" si="1"/>
        <v>2101504</v>
      </c>
      <c r="K9" s="43">
        <f>J9-L9</f>
        <v>1006040</v>
      </c>
      <c r="L9" s="46">
        <f t="shared" si="2"/>
        <v>1095464</v>
      </c>
      <c r="M9" s="42">
        <f t="shared" si="2"/>
        <v>369939</v>
      </c>
      <c r="N9" s="43">
        <f>M9-O9</f>
        <v>227264</v>
      </c>
      <c r="O9" s="44">
        <f t="shared" si="3"/>
        <v>142675</v>
      </c>
      <c r="P9" s="45">
        <f t="shared" si="3"/>
        <v>563355</v>
      </c>
      <c r="Q9" s="43">
        <f>P9-R9</f>
        <v>299917</v>
      </c>
      <c r="R9" s="46">
        <f t="shared" si="4"/>
        <v>263438</v>
      </c>
      <c r="S9" s="42">
        <f t="shared" si="4"/>
        <v>526912</v>
      </c>
      <c r="T9" s="43">
        <f>S9-U9</f>
        <v>210572</v>
      </c>
      <c r="U9" s="44">
        <f t="shared" si="5"/>
        <v>316340</v>
      </c>
      <c r="V9" s="45">
        <f t="shared" si="5"/>
        <v>146038</v>
      </c>
      <c r="W9" s="43">
        <f>V9-X9</f>
        <v>48916</v>
      </c>
      <c r="X9" s="46">
        <f>SUM(X12,X15,X18,X21,X24,X27,X30,X33,X36,X39,X42,X45)</f>
        <v>97122</v>
      </c>
      <c r="Y9" s="42"/>
      <c r="Z9" s="43"/>
      <c r="AA9" s="47"/>
      <c r="AB9" s="39"/>
    </row>
    <row r="10" spans="2:28" s="40" customFormat="1" ht="20.25" customHeight="1" x14ac:dyDescent="0.3">
      <c r="B10" s="88"/>
      <c r="C10" s="48" t="s">
        <v>25</v>
      </c>
      <c r="D10" s="49">
        <f>SUM(D13,D16,D19,D22,D25,D28,D31,D34,D37,D40,D43,D46)</f>
        <v>3363567</v>
      </c>
      <c r="E10" s="50">
        <f>D10-F10</f>
        <v>-1708</v>
      </c>
      <c r="F10" s="35">
        <f>SUM(I10,L10,O10,R10,U10,X10,AA10)</f>
        <v>3365275</v>
      </c>
      <c r="G10" s="49">
        <f>SUM(G13,G16,G19,G22,G25,G28,G31,G34,G37,G40,G43,G46)</f>
        <v>1003945</v>
      </c>
      <c r="H10" s="50">
        <f t="shared" si="0"/>
        <v>1859</v>
      </c>
      <c r="I10" s="51">
        <f>SUM(I13,I16,I19,I22,I25,I28,I31,I34,I37,I40,I43,I46)</f>
        <v>1002086</v>
      </c>
      <c r="J10" s="52">
        <f t="shared" si="1"/>
        <v>1279994</v>
      </c>
      <c r="K10" s="50">
        <f>J10-L10</f>
        <v>5104</v>
      </c>
      <c r="L10" s="53">
        <f t="shared" si="2"/>
        <v>1274890</v>
      </c>
      <c r="M10" s="49">
        <f t="shared" si="2"/>
        <v>379582</v>
      </c>
      <c r="N10" s="50">
        <f>M10-O10</f>
        <v>-25220</v>
      </c>
      <c r="O10" s="51">
        <f t="shared" si="3"/>
        <v>404802</v>
      </c>
      <c r="P10" s="52">
        <f t="shared" si="3"/>
        <v>315123</v>
      </c>
      <c r="Q10" s="50">
        <f>P10-R10</f>
        <v>4708</v>
      </c>
      <c r="R10" s="53">
        <f t="shared" si="4"/>
        <v>310415</v>
      </c>
      <c r="S10" s="49">
        <f t="shared" si="4"/>
        <v>231840</v>
      </c>
      <c r="T10" s="50">
        <f>S10-U10</f>
        <v>20241</v>
      </c>
      <c r="U10" s="51">
        <f t="shared" si="5"/>
        <v>211599</v>
      </c>
      <c r="V10" s="52">
        <f t="shared" si="5"/>
        <v>153083</v>
      </c>
      <c r="W10" s="50">
        <f>V10-X10</f>
        <v>-8400</v>
      </c>
      <c r="X10" s="53">
        <f>SUM(X13,X16,X19,X22,X25,X28,X31,X34,X37,X40,X43,X46)</f>
        <v>161483</v>
      </c>
      <c r="Y10" s="49">
        <f>SUM(Y13,Y16,Y19,Y22,Y25,Y28,Y31,Y34,Y37,Y40,Y43,Y46)</f>
        <v>0</v>
      </c>
      <c r="Z10" s="50">
        <f>Y10-AA10</f>
        <v>0</v>
      </c>
      <c r="AA10" s="54">
        <f>SUM(AA13,AA16,AA19,AA22,AA25,AA28,AA31,AA34,AA37,AA40,AA43,AA46)</f>
        <v>0</v>
      </c>
      <c r="AB10" s="39"/>
    </row>
    <row r="11" spans="2:28" s="40" customFormat="1" ht="20.25" customHeight="1" x14ac:dyDescent="0.3">
      <c r="B11" s="88" t="s">
        <v>26</v>
      </c>
      <c r="C11" s="55" t="s">
        <v>23</v>
      </c>
      <c r="D11" s="23">
        <f>G11+J11+M11+P11+S11+V11</f>
        <v>707580</v>
      </c>
      <c r="E11" s="24">
        <f t="shared" ref="E11:E46" si="6">D11-F11</f>
        <v>90391</v>
      </c>
      <c r="F11" s="25">
        <f>I11+L11+O11+R11+U11+X11</f>
        <v>617189</v>
      </c>
      <c r="G11" s="23">
        <v>238640</v>
      </c>
      <c r="H11" s="24">
        <f t="shared" si="0"/>
        <v>27713</v>
      </c>
      <c r="I11" s="23">
        <v>210927</v>
      </c>
      <c r="J11" s="26">
        <v>244989</v>
      </c>
      <c r="K11" s="24">
        <f t="shared" ref="K11:K45" si="7">J11-L11</f>
        <v>20495</v>
      </c>
      <c r="L11" s="26">
        <v>224494</v>
      </c>
      <c r="M11" s="23">
        <v>68697</v>
      </c>
      <c r="N11" s="24">
        <f t="shared" ref="N11:N45" si="8">M11-O11</f>
        <v>11589</v>
      </c>
      <c r="O11" s="23">
        <v>57108</v>
      </c>
      <c r="P11" s="26">
        <v>69771</v>
      </c>
      <c r="Q11" s="24">
        <f t="shared" ref="Q11:Q45" si="9">P11-R11</f>
        <v>11312</v>
      </c>
      <c r="R11" s="26">
        <v>58459</v>
      </c>
      <c r="S11" s="23">
        <v>60284</v>
      </c>
      <c r="T11" s="24">
        <f>S11-U11</f>
        <v>15362</v>
      </c>
      <c r="U11" s="23">
        <v>44922</v>
      </c>
      <c r="V11" s="26">
        <v>25199</v>
      </c>
      <c r="W11" s="24">
        <f t="shared" ref="W11:W45" si="10">V11-X11</f>
        <v>3920</v>
      </c>
      <c r="X11" s="26">
        <v>21279</v>
      </c>
      <c r="Y11" s="23"/>
      <c r="Z11" s="24"/>
      <c r="AA11" s="23"/>
      <c r="AB11" s="39"/>
    </row>
    <row r="12" spans="2:28" s="40" customFormat="1" ht="20.25" customHeight="1" x14ac:dyDescent="0.3">
      <c r="B12" s="88"/>
      <c r="C12" s="55" t="s">
        <v>24</v>
      </c>
      <c r="D12" s="23">
        <f>G12+J12+M12+P12+S12+V12</f>
        <v>319266</v>
      </c>
      <c r="E12" s="56">
        <f>D12-F12</f>
        <v>82319</v>
      </c>
      <c r="F12" s="25">
        <f t="shared" ref="F12:F46" si="11">I12+L12+O12+R12+U12+X12</f>
        <v>236947</v>
      </c>
      <c r="G12" s="23">
        <v>122888</v>
      </c>
      <c r="H12" s="24">
        <f t="shared" si="0"/>
        <v>30482</v>
      </c>
      <c r="I12" s="23">
        <v>92406</v>
      </c>
      <c r="J12" s="26">
        <v>114011</v>
      </c>
      <c r="K12" s="24">
        <f t="shared" si="7"/>
        <v>31424</v>
      </c>
      <c r="L12" s="26">
        <v>82587</v>
      </c>
      <c r="M12" s="23">
        <v>13769</v>
      </c>
      <c r="N12" s="24">
        <f t="shared" si="8"/>
        <v>4217</v>
      </c>
      <c r="O12" s="23">
        <v>9552</v>
      </c>
      <c r="P12" s="26">
        <v>26387</v>
      </c>
      <c r="Q12" s="24">
        <f t="shared" si="9"/>
        <v>7606</v>
      </c>
      <c r="R12" s="26">
        <v>18781</v>
      </c>
      <c r="S12" s="23">
        <v>34094</v>
      </c>
      <c r="T12" s="24">
        <f t="shared" ref="T12:T45" si="12">S12-U12</f>
        <v>7483</v>
      </c>
      <c r="U12" s="23">
        <v>26611</v>
      </c>
      <c r="V12" s="26">
        <v>8117</v>
      </c>
      <c r="W12" s="24">
        <f t="shared" si="10"/>
        <v>1107</v>
      </c>
      <c r="X12" s="26">
        <v>7010</v>
      </c>
      <c r="Y12" s="23"/>
      <c r="Z12" s="24"/>
      <c r="AA12" s="23"/>
      <c r="AB12" s="39"/>
    </row>
    <row r="13" spans="2:28" s="40" customFormat="1" ht="20.25" customHeight="1" x14ac:dyDescent="0.3">
      <c r="B13" s="88"/>
      <c r="C13" s="55" t="s">
        <v>25</v>
      </c>
      <c r="D13" s="23">
        <f>G13+J13+M13+P13+S13+V13+Y13</f>
        <v>269417</v>
      </c>
      <c r="E13" s="24">
        <f t="shared" si="6"/>
        <v>27427</v>
      </c>
      <c r="F13" s="25">
        <f t="shared" si="11"/>
        <v>241990</v>
      </c>
      <c r="G13" s="23">
        <v>81574</v>
      </c>
      <c r="H13" s="24">
        <f t="shared" si="0"/>
        <v>7557</v>
      </c>
      <c r="I13" s="23">
        <v>74017</v>
      </c>
      <c r="J13" s="26">
        <v>101944</v>
      </c>
      <c r="K13" s="24">
        <f t="shared" si="7"/>
        <v>13781</v>
      </c>
      <c r="L13" s="26">
        <v>88163</v>
      </c>
      <c r="M13" s="23">
        <v>28145</v>
      </c>
      <c r="N13" s="24">
        <f t="shared" si="8"/>
        <v>-590</v>
      </c>
      <c r="O13" s="23">
        <v>28735</v>
      </c>
      <c r="P13" s="26">
        <v>25810</v>
      </c>
      <c r="Q13" s="24">
        <f t="shared" si="9"/>
        <v>1455</v>
      </c>
      <c r="R13" s="26">
        <v>24355</v>
      </c>
      <c r="S13" s="23">
        <v>18480</v>
      </c>
      <c r="T13" s="24">
        <f t="shared" si="12"/>
        <v>2911</v>
      </c>
      <c r="U13" s="23">
        <v>15569</v>
      </c>
      <c r="V13" s="26">
        <v>13464</v>
      </c>
      <c r="W13" s="24">
        <f t="shared" si="10"/>
        <v>2313</v>
      </c>
      <c r="X13" s="26">
        <v>11151</v>
      </c>
      <c r="Y13" s="23"/>
      <c r="Z13" s="24">
        <f>Y13-AA13</f>
        <v>0</v>
      </c>
      <c r="AA13" s="23"/>
      <c r="AB13" s="39"/>
    </row>
    <row r="14" spans="2:28" s="40" customFormat="1" ht="20.25" customHeight="1" x14ac:dyDescent="0.3">
      <c r="B14" s="88" t="s">
        <v>27</v>
      </c>
      <c r="C14" s="55" t="s">
        <v>28</v>
      </c>
      <c r="D14" s="23">
        <f>G14+J14+M14+P14+S14+V14</f>
        <v>614043</v>
      </c>
      <c r="E14" s="24">
        <f t="shared" si="6"/>
        <v>11778</v>
      </c>
      <c r="F14" s="25">
        <f t="shared" si="11"/>
        <v>602265</v>
      </c>
      <c r="G14" s="23">
        <v>203943</v>
      </c>
      <c r="H14" s="24">
        <f t="shared" si="0"/>
        <v>-2826</v>
      </c>
      <c r="I14" s="23">
        <v>206769</v>
      </c>
      <c r="J14" s="26">
        <v>215989</v>
      </c>
      <c r="K14" s="24">
        <f t="shared" si="7"/>
        <v>-3423</v>
      </c>
      <c r="L14" s="26">
        <v>219412</v>
      </c>
      <c r="M14" s="23">
        <v>61608</v>
      </c>
      <c r="N14" s="24">
        <f t="shared" si="8"/>
        <v>4884</v>
      </c>
      <c r="O14" s="23">
        <v>56724</v>
      </c>
      <c r="P14" s="26">
        <v>57675</v>
      </c>
      <c r="Q14" s="24">
        <f t="shared" si="9"/>
        <v>1721</v>
      </c>
      <c r="R14" s="26">
        <v>55954</v>
      </c>
      <c r="S14" s="23">
        <v>52223</v>
      </c>
      <c r="T14" s="24">
        <f t="shared" si="12"/>
        <v>9866</v>
      </c>
      <c r="U14" s="23">
        <v>42357</v>
      </c>
      <c r="V14" s="26">
        <v>22605</v>
      </c>
      <c r="W14" s="24">
        <f t="shared" si="10"/>
        <v>1556</v>
      </c>
      <c r="X14" s="26">
        <v>21049</v>
      </c>
      <c r="Y14" s="23"/>
      <c r="Z14" s="24"/>
      <c r="AA14" s="23"/>
      <c r="AB14" s="39"/>
    </row>
    <row r="15" spans="2:28" s="40" customFormat="1" ht="20.25" customHeight="1" x14ac:dyDescent="0.3">
      <c r="B15" s="88"/>
      <c r="C15" s="55" t="s">
        <v>29</v>
      </c>
      <c r="D15" s="23">
        <f>G15+J15+M15+P15+S15+V15</f>
        <v>300808</v>
      </c>
      <c r="E15" s="24">
        <f t="shared" si="6"/>
        <v>59967</v>
      </c>
      <c r="F15" s="25">
        <f t="shared" si="11"/>
        <v>240841</v>
      </c>
      <c r="G15" s="23">
        <v>116614</v>
      </c>
      <c r="H15" s="24">
        <f t="shared" si="0"/>
        <v>22350</v>
      </c>
      <c r="I15" s="23">
        <v>94264</v>
      </c>
      <c r="J15" s="26">
        <v>101838</v>
      </c>
      <c r="K15" s="24">
        <f t="shared" si="7"/>
        <v>18633</v>
      </c>
      <c r="L15" s="26">
        <v>83205</v>
      </c>
      <c r="M15" s="23">
        <v>13664</v>
      </c>
      <c r="N15" s="24">
        <f t="shared" si="8"/>
        <v>2744</v>
      </c>
      <c r="O15" s="23">
        <v>10920</v>
      </c>
      <c r="P15" s="26">
        <v>25429</v>
      </c>
      <c r="Q15" s="24">
        <f t="shared" si="9"/>
        <v>5327</v>
      </c>
      <c r="R15" s="26">
        <v>20102</v>
      </c>
      <c r="S15" s="23">
        <v>35652</v>
      </c>
      <c r="T15" s="24">
        <f t="shared" si="12"/>
        <v>10396</v>
      </c>
      <c r="U15" s="23">
        <v>25256</v>
      </c>
      <c r="V15" s="26">
        <v>7611</v>
      </c>
      <c r="W15" s="24">
        <f t="shared" si="10"/>
        <v>517</v>
      </c>
      <c r="X15" s="26">
        <v>7094</v>
      </c>
      <c r="Y15" s="23"/>
      <c r="Z15" s="24"/>
      <c r="AA15" s="23"/>
      <c r="AB15" s="39"/>
    </row>
    <row r="16" spans="2:28" s="40" customFormat="1" ht="20.25" customHeight="1" x14ac:dyDescent="0.3">
      <c r="B16" s="88"/>
      <c r="C16" s="55" t="s">
        <v>30</v>
      </c>
      <c r="D16" s="23">
        <f>G16+J16+M16+P16+S16+V16+Y16</f>
        <v>251079</v>
      </c>
      <c r="E16" s="24">
        <f t="shared" si="6"/>
        <v>3215</v>
      </c>
      <c r="F16" s="25">
        <f t="shared" si="11"/>
        <v>247864</v>
      </c>
      <c r="G16" s="23">
        <v>74963</v>
      </c>
      <c r="H16" s="24">
        <f t="shared" si="0"/>
        <v>326</v>
      </c>
      <c r="I16" s="23">
        <v>74637</v>
      </c>
      <c r="J16" s="26">
        <v>94776</v>
      </c>
      <c r="K16" s="24">
        <f t="shared" si="7"/>
        <v>1962</v>
      </c>
      <c r="L16" s="26">
        <v>92814</v>
      </c>
      <c r="M16" s="23">
        <v>28664</v>
      </c>
      <c r="N16" s="24">
        <f t="shared" si="8"/>
        <v>-1268</v>
      </c>
      <c r="O16" s="23">
        <v>29932</v>
      </c>
      <c r="P16" s="26">
        <v>24244</v>
      </c>
      <c r="Q16" s="24">
        <f t="shared" si="9"/>
        <v>409</v>
      </c>
      <c r="R16" s="26">
        <v>23835</v>
      </c>
      <c r="S16" s="23">
        <v>17469</v>
      </c>
      <c r="T16" s="24">
        <f t="shared" si="12"/>
        <v>2649</v>
      </c>
      <c r="U16" s="23">
        <v>14820</v>
      </c>
      <c r="V16" s="26">
        <v>10963</v>
      </c>
      <c r="W16" s="24">
        <f t="shared" si="10"/>
        <v>-863</v>
      </c>
      <c r="X16" s="26">
        <v>11826</v>
      </c>
      <c r="Y16" s="23"/>
      <c r="Z16" s="24">
        <f>Y16-AA16</f>
        <v>0</v>
      </c>
      <c r="AA16" s="23"/>
      <c r="AB16" s="39"/>
    </row>
    <row r="17" spans="2:28" s="58" customFormat="1" ht="20.25" customHeight="1" x14ac:dyDescent="0.3">
      <c r="B17" s="89" t="s">
        <v>31</v>
      </c>
      <c r="C17" s="57" t="s">
        <v>28</v>
      </c>
      <c r="D17" s="23">
        <f>G17+J17+M17+P17+S17+V17</f>
        <v>703029</v>
      </c>
      <c r="E17" s="24">
        <f t="shared" si="6"/>
        <v>46464</v>
      </c>
      <c r="F17" s="25">
        <f t="shared" si="11"/>
        <v>656565</v>
      </c>
      <c r="G17" s="23">
        <v>231521</v>
      </c>
      <c r="H17" s="24">
        <f t="shared" si="0"/>
        <v>3289</v>
      </c>
      <c r="I17" s="23">
        <v>228232</v>
      </c>
      <c r="J17" s="26">
        <v>250301</v>
      </c>
      <c r="K17" s="24">
        <f t="shared" si="7"/>
        <v>15207</v>
      </c>
      <c r="L17" s="26">
        <v>235094</v>
      </c>
      <c r="M17" s="23">
        <v>69148</v>
      </c>
      <c r="N17" s="24">
        <f t="shared" si="8"/>
        <v>7631</v>
      </c>
      <c r="O17" s="23">
        <v>61517</v>
      </c>
      <c r="P17" s="26">
        <v>69015</v>
      </c>
      <c r="Q17" s="24">
        <f t="shared" si="9"/>
        <v>6197</v>
      </c>
      <c r="R17" s="26">
        <v>62818</v>
      </c>
      <c r="S17" s="23">
        <v>58697</v>
      </c>
      <c r="T17" s="24">
        <f t="shared" si="12"/>
        <v>12564</v>
      </c>
      <c r="U17" s="23">
        <v>46133</v>
      </c>
      <c r="V17" s="26">
        <v>24347</v>
      </c>
      <c r="W17" s="24">
        <f t="shared" si="10"/>
        <v>1576</v>
      </c>
      <c r="X17" s="26">
        <v>22771</v>
      </c>
      <c r="Y17" s="23"/>
      <c r="Z17" s="24"/>
      <c r="AA17" s="23"/>
      <c r="AB17" s="39"/>
    </row>
    <row r="18" spans="2:28" s="58" customFormat="1" ht="20.25" customHeight="1" x14ac:dyDescent="0.3">
      <c r="B18" s="89"/>
      <c r="C18" s="57" t="s">
        <v>29</v>
      </c>
      <c r="D18" s="23">
        <f>G18+J18+M18+P18+S18+V18</f>
        <v>362017</v>
      </c>
      <c r="E18" s="24">
        <f t="shared" si="6"/>
        <v>85647</v>
      </c>
      <c r="F18" s="25">
        <f t="shared" si="11"/>
        <v>276370</v>
      </c>
      <c r="G18" s="23">
        <v>142083</v>
      </c>
      <c r="H18" s="24">
        <f t="shared" si="0"/>
        <v>34708</v>
      </c>
      <c r="I18" s="23">
        <v>107375</v>
      </c>
      <c r="J18" s="26">
        <v>127609</v>
      </c>
      <c r="K18" s="24">
        <f t="shared" si="7"/>
        <v>31771</v>
      </c>
      <c r="L18" s="26">
        <v>95838</v>
      </c>
      <c r="M18" s="23">
        <v>16805</v>
      </c>
      <c r="N18" s="24">
        <f t="shared" si="8"/>
        <v>4023</v>
      </c>
      <c r="O18" s="23">
        <v>12782</v>
      </c>
      <c r="P18" s="26">
        <v>30445</v>
      </c>
      <c r="Q18" s="24">
        <f t="shared" si="9"/>
        <v>7560</v>
      </c>
      <c r="R18" s="26">
        <v>22885</v>
      </c>
      <c r="S18" s="23">
        <v>36388</v>
      </c>
      <c r="T18" s="24">
        <f t="shared" si="12"/>
        <v>7283</v>
      </c>
      <c r="U18" s="23">
        <v>29105</v>
      </c>
      <c r="V18" s="26">
        <v>8687</v>
      </c>
      <c r="W18" s="24">
        <f t="shared" si="10"/>
        <v>302</v>
      </c>
      <c r="X18" s="26">
        <v>8385</v>
      </c>
      <c r="Y18" s="23"/>
      <c r="Z18" s="24"/>
      <c r="AA18" s="23"/>
      <c r="AB18" s="39"/>
    </row>
    <row r="19" spans="2:28" s="58" customFormat="1" ht="20.25" customHeight="1" x14ac:dyDescent="0.3">
      <c r="B19" s="89"/>
      <c r="C19" s="57" t="s">
        <v>30</v>
      </c>
      <c r="D19" s="23">
        <f>G19+J19+M19+P19+S19+V19+Y19</f>
        <v>278566</v>
      </c>
      <c r="E19" s="24">
        <f t="shared" si="6"/>
        <v>4120</v>
      </c>
      <c r="F19" s="25">
        <f t="shared" si="11"/>
        <v>274446</v>
      </c>
      <c r="G19" s="23">
        <v>84996</v>
      </c>
      <c r="H19" s="24">
        <f t="shared" si="0"/>
        <v>3825</v>
      </c>
      <c r="I19" s="23">
        <v>81171</v>
      </c>
      <c r="J19" s="26">
        <v>105985</v>
      </c>
      <c r="K19" s="24">
        <f t="shared" si="7"/>
        <v>2191</v>
      </c>
      <c r="L19" s="26">
        <v>103794</v>
      </c>
      <c r="M19" s="23">
        <v>30550</v>
      </c>
      <c r="N19" s="24">
        <f t="shared" si="8"/>
        <v>-3372</v>
      </c>
      <c r="O19" s="23">
        <v>33922</v>
      </c>
      <c r="P19" s="26">
        <v>25504</v>
      </c>
      <c r="Q19" s="24">
        <f t="shared" si="9"/>
        <v>406</v>
      </c>
      <c r="R19" s="26">
        <v>25098</v>
      </c>
      <c r="S19" s="23">
        <v>19116</v>
      </c>
      <c r="T19" s="24">
        <f t="shared" si="12"/>
        <v>2598</v>
      </c>
      <c r="U19" s="23">
        <v>16518</v>
      </c>
      <c r="V19" s="26">
        <v>12415</v>
      </c>
      <c r="W19" s="24">
        <f t="shared" si="10"/>
        <v>-1528</v>
      </c>
      <c r="X19" s="26">
        <v>13943</v>
      </c>
      <c r="Y19" s="23"/>
      <c r="Z19" s="24">
        <f>Y19-AA19</f>
        <v>0</v>
      </c>
      <c r="AA19" s="23"/>
      <c r="AB19" s="39"/>
    </row>
    <row r="20" spans="2:28" ht="19.5" customHeight="1" x14ac:dyDescent="0.3">
      <c r="B20" s="78" t="s">
        <v>32</v>
      </c>
      <c r="C20" s="59" t="s">
        <v>28</v>
      </c>
      <c r="D20" s="23">
        <f>G20+J20+M20+P20+S20+V20</f>
        <v>656549</v>
      </c>
      <c r="E20" s="24">
        <f t="shared" si="6"/>
        <v>32408</v>
      </c>
      <c r="F20" s="25">
        <f t="shared" si="11"/>
        <v>624141</v>
      </c>
      <c r="G20" s="23">
        <v>222117</v>
      </c>
      <c r="H20" s="24">
        <f t="shared" si="0"/>
        <v>3909</v>
      </c>
      <c r="I20" s="23">
        <v>218208</v>
      </c>
      <c r="J20" s="26">
        <v>229764</v>
      </c>
      <c r="K20" s="24">
        <f t="shared" si="7"/>
        <v>4312</v>
      </c>
      <c r="L20" s="26">
        <v>225452</v>
      </c>
      <c r="M20" s="23">
        <v>63364</v>
      </c>
      <c r="N20" s="24">
        <f t="shared" si="8"/>
        <v>7921</v>
      </c>
      <c r="O20" s="23">
        <v>55443</v>
      </c>
      <c r="P20" s="26">
        <v>62248</v>
      </c>
      <c r="Q20" s="24">
        <f t="shared" si="9"/>
        <v>1829</v>
      </c>
      <c r="R20" s="26">
        <v>60419</v>
      </c>
      <c r="S20" s="23">
        <v>55676</v>
      </c>
      <c r="T20" s="24">
        <f t="shared" si="12"/>
        <v>12490</v>
      </c>
      <c r="U20" s="23">
        <v>43186</v>
      </c>
      <c r="V20" s="26">
        <v>23380</v>
      </c>
      <c r="W20" s="24">
        <f t="shared" si="10"/>
        <v>1947</v>
      </c>
      <c r="X20" s="26">
        <v>21433</v>
      </c>
      <c r="Y20" s="23"/>
      <c r="Z20" s="24"/>
      <c r="AA20" s="23"/>
      <c r="AB20" s="5"/>
    </row>
    <row r="21" spans="2:28" ht="19.5" customHeight="1" x14ac:dyDescent="0.3">
      <c r="B21" s="78"/>
      <c r="C21" s="59" t="s">
        <v>29</v>
      </c>
      <c r="D21" s="23">
        <f>G21+J21+M21+P21+S21+V21</f>
        <v>334933</v>
      </c>
      <c r="E21" s="24">
        <f t="shared" si="6"/>
        <v>77572</v>
      </c>
      <c r="F21" s="25">
        <f t="shared" si="11"/>
        <v>257361</v>
      </c>
      <c r="G21" s="23">
        <v>133364</v>
      </c>
      <c r="H21" s="24">
        <f t="shared" si="0"/>
        <v>31907</v>
      </c>
      <c r="I21" s="23">
        <v>101457</v>
      </c>
      <c r="J21" s="26">
        <v>115648</v>
      </c>
      <c r="K21" s="24">
        <f t="shared" si="7"/>
        <v>27267</v>
      </c>
      <c r="L21" s="26">
        <v>88381</v>
      </c>
      <c r="M21" s="23">
        <v>16046</v>
      </c>
      <c r="N21" s="24">
        <f t="shared" si="8"/>
        <v>4361</v>
      </c>
      <c r="O21" s="23">
        <v>11685</v>
      </c>
      <c r="P21" s="26">
        <v>28250</v>
      </c>
      <c r="Q21" s="24">
        <f t="shared" si="9"/>
        <v>7120</v>
      </c>
      <c r="R21" s="26">
        <v>21130</v>
      </c>
      <c r="S21" s="23">
        <v>34394</v>
      </c>
      <c r="T21" s="24">
        <f t="shared" si="12"/>
        <v>7353</v>
      </c>
      <c r="U21" s="23">
        <v>27041</v>
      </c>
      <c r="V21" s="26">
        <v>7231</v>
      </c>
      <c r="W21" s="24">
        <f t="shared" si="10"/>
        <v>-436</v>
      </c>
      <c r="X21" s="26">
        <v>7667</v>
      </c>
      <c r="Y21" s="23"/>
      <c r="Z21" s="24"/>
      <c r="AA21" s="23"/>
      <c r="AB21" s="5"/>
    </row>
    <row r="22" spans="2:28" ht="19.5" customHeight="1" x14ac:dyDescent="0.3">
      <c r="B22" s="78"/>
      <c r="C22" s="59" t="s">
        <v>30</v>
      </c>
      <c r="D22" s="23">
        <f>G22+J22+M22+P22+S22+V22+Y22</f>
        <v>265867</v>
      </c>
      <c r="E22" s="24">
        <f t="shared" si="6"/>
        <v>7484</v>
      </c>
      <c r="F22" s="25">
        <f t="shared" si="11"/>
        <v>258383</v>
      </c>
      <c r="G22" s="23">
        <v>79117</v>
      </c>
      <c r="H22" s="24">
        <f t="shared" si="0"/>
        <v>3043</v>
      </c>
      <c r="I22" s="23">
        <v>76074</v>
      </c>
      <c r="J22" s="26">
        <v>102821</v>
      </c>
      <c r="K22" s="24">
        <f t="shared" si="7"/>
        <v>3097</v>
      </c>
      <c r="L22" s="26">
        <v>99724</v>
      </c>
      <c r="M22" s="23">
        <v>28359</v>
      </c>
      <c r="N22" s="24">
        <f t="shared" si="8"/>
        <v>-2950</v>
      </c>
      <c r="O22" s="23">
        <v>31309</v>
      </c>
      <c r="P22" s="26">
        <v>25159</v>
      </c>
      <c r="Q22" s="24">
        <f t="shared" si="9"/>
        <v>1731</v>
      </c>
      <c r="R22" s="26">
        <v>23428</v>
      </c>
      <c r="S22" s="23">
        <v>18585</v>
      </c>
      <c r="T22" s="24">
        <f t="shared" si="12"/>
        <v>2867</v>
      </c>
      <c r="U22" s="23">
        <v>15718</v>
      </c>
      <c r="V22" s="26">
        <v>11826</v>
      </c>
      <c r="W22" s="24">
        <f t="shared" si="10"/>
        <v>-304</v>
      </c>
      <c r="X22" s="26">
        <v>12130</v>
      </c>
      <c r="Y22" s="23"/>
      <c r="Z22" s="24">
        <f>Y22-AA22</f>
        <v>0</v>
      </c>
      <c r="AA22" s="23"/>
      <c r="AB22" s="5"/>
    </row>
    <row r="23" spans="2:28" ht="19.5" customHeight="1" x14ac:dyDescent="0.3">
      <c r="B23" s="78" t="s">
        <v>33</v>
      </c>
      <c r="C23" s="59" t="s">
        <v>28</v>
      </c>
      <c r="D23" s="23">
        <f>G23+J23+M23+P23+S23+V23+Y23</f>
        <v>721228</v>
      </c>
      <c r="E23" s="24">
        <f t="shared" si="6"/>
        <v>105036</v>
      </c>
      <c r="F23" s="25">
        <f t="shared" si="11"/>
        <v>616192</v>
      </c>
      <c r="G23" s="23">
        <v>243647</v>
      </c>
      <c r="H23" s="24">
        <f t="shared" si="0"/>
        <v>28544</v>
      </c>
      <c r="I23" s="23">
        <v>215103</v>
      </c>
      <c r="J23" s="26">
        <v>257650</v>
      </c>
      <c r="K23" s="24">
        <f t="shared" si="7"/>
        <v>34141</v>
      </c>
      <c r="L23" s="26">
        <v>223509</v>
      </c>
      <c r="M23" s="23">
        <v>65621</v>
      </c>
      <c r="N23" s="24">
        <f t="shared" si="8"/>
        <v>12076</v>
      </c>
      <c r="O23" s="23">
        <v>53545</v>
      </c>
      <c r="P23" s="26">
        <v>70163</v>
      </c>
      <c r="Q23" s="24">
        <f t="shared" si="9"/>
        <v>13171</v>
      </c>
      <c r="R23" s="26">
        <v>56992</v>
      </c>
      <c r="S23" s="23">
        <v>60168</v>
      </c>
      <c r="T23" s="24">
        <f t="shared" si="12"/>
        <v>18316</v>
      </c>
      <c r="U23" s="23">
        <v>41852</v>
      </c>
      <c r="V23" s="26">
        <v>23979</v>
      </c>
      <c r="W23" s="24">
        <f t="shared" si="10"/>
        <v>-1212</v>
      </c>
      <c r="X23" s="26">
        <v>25191</v>
      </c>
      <c r="Y23" s="23"/>
      <c r="Z23" s="24"/>
      <c r="AA23" s="23"/>
      <c r="AB23" s="5"/>
    </row>
    <row r="24" spans="2:28" ht="19.5" customHeight="1" x14ac:dyDescent="0.3">
      <c r="B24" s="78"/>
      <c r="C24" s="59" t="s">
        <v>29</v>
      </c>
      <c r="D24" s="23">
        <f>G24+J24+M24+P24+S24+V24+Y24</f>
        <v>459848</v>
      </c>
      <c r="E24" s="24">
        <f t="shared" si="6"/>
        <v>212633</v>
      </c>
      <c r="F24" s="25">
        <f t="shared" si="11"/>
        <v>247215</v>
      </c>
      <c r="G24" s="23">
        <v>197997</v>
      </c>
      <c r="H24" s="24">
        <f t="shared" si="0"/>
        <v>99449</v>
      </c>
      <c r="I24" s="23">
        <v>98548</v>
      </c>
      <c r="J24" s="26">
        <v>163273</v>
      </c>
      <c r="K24" s="24">
        <f t="shared" si="7"/>
        <v>79061</v>
      </c>
      <c r="L24" s="26">
        <v>84212</v>
      </c>
      <c r="M24" s="23">
        <v>18611</v>
      </c>
      <c r="N24" s="24">
        <f t="shared" si="8"/>
        <v>7663</v>
      </c>
      <c r="O24" s="23">
        <v>10948</v>
      </c>
      <c r="P24" s="26">
        <v>30584</v>
      </c>
      <c r="Q24" s="24">
        <f t="shared" si="9"/>
        <v>9948</v>
      </c>
      <c r="R24" s="26">
        <v>20636</v>
      </c>
      <c r="S24" s="23">
        <v>41399</v>
      </c>
      <c r="T24" s="24">
        <f t="shared" si="12"/>
        <v>15934</v>
      </c>
      <c r="U24" s="23">
        <v>25465</v>
      </c>
      <c r="V24" s="26">
        <v>7984</v>
      </c>
      <c r="W24" s="24">
        <f t="shared" si="10"/>
        <v>578</v>
      </c>
      <c r="X24" s="26">
        <v>7406</v>
      </c>
      <c r="Y24" s="23"/>
      <c r="Z24" s="24"/>
      <c r="AA24" s="23"/>
      <c r="AB24" s="5"/>
    </row>
    <row r="25" spans="2:28" ht="19.5" customHeight="1" x14ac:dyDescent="0.3">
      <c r="B25" s="78"/>
      <c r="C25" s="59" t="s">
        <v>30</v>
      </c>
      <c r="D25" s="23">
        <f>G25+J25+M25+P25+S25+V25+Y25</f>
        <v>283101</v>
      </c>
      <c r="E25" s="24">
        <f t="shared" si="6"/>
        <v>7393</v>
      </c>
      <c r="F25" s="25">
        <f t="shared" si="11"/>
        <v>275708</v>
      </c>
      <c r="G25" s="23">
        <v>84136</v>
      </c>
      <c r="H25" s="24">
        <f t="shared" si="0"/>
        <v>1514</v>
      </c>
      <c r="I25" s="23">
        <v>82622</v>
      </c>
      <c r="J25" s="26">
        <v>108929</v>
      </c>
      <c r="K25" s="24">
        <f t="shared" si="7"/>
        <v>2162</v>
      </c>
      <c r="L25" s="26">
        <v>106767</v>
      </c>
      <c r="M25" s="23">
        <v>30510</v>
      </c>
      <c r="N25" s="24">
        <f t="shared" si="8"/>
        <v>-2147</v>
      </c>
      <c r="O25" s="23">
        <v>32657</v>
      </c>
      <c r="P25" s="26">
        <v>26917</v>
      </c>
      <c r="Q25" s="24">
        <f t="shared" si="9"/>
        <v>3845</v>
      </c>
      <c r="R25" s="26">
        <v>23072</v>
      </c>
      <c r="S25" s="23">
        <v>19665</v>
      </c>
      <c r="T25" s="24">
        <f t="shared" si="12"/>
        <v>2394</v>
      </c>
      <c r="U25" s="23">
        <v>17271</v>
      </c>
      <c r="V25" s="26">
        <v>12944</v>
      </c>
      <c r="W25" s="24">
        <f t="shared" si="10"/>
        <v>-375</v>
      </c>
      <c r="X25" s="26">
        <v>13319</v>
      </c>
      <c r="Y25" s="23"/>
      <c r="Z25" s="24">
        <f>Y25-AA25</f>
        <v>0</v>
      </c>
      <c r="AA25" s="23"/>
      <c r="AB25" s="5"/>
    </row>
    <row r="26" spans="2:28" ht="19.5" customHeight="1" x14ac:dyDescent="0.3">
      <c r="B26" s="78" t="s">
        <v>34</v>
      </c>
      <c r="C26" s="59" t="s">
        <v>28</v>
      </c>
      <c r="D26" s="23">
        <f>G26+J26+M26+P26+S26+V26</f>
        <v>708109</v>
      </c>
      <c r="E26" s="24">
        <f t="shared" si="6"/>
        <v>39935</v>
      </c>
      <c r="F26" s="25">
        <f t="shared" si="11"/>
        <v>668174</v>
      </c>
      <c r="G26" s="23">
        <v>237712</v>
      </c>
      <c r="H26" s="24">
        <f t="shared" si="0"/>
        <v>-5440</v>
      </c>
      <c r="I26" s="23">
        <v>243152</v>
      </c>
      <c r="J26" s="26">
        <v>250557</v>
      </c>
      <c r="K26" s="24">
        <f t="shared" si="7"/>
        <v>11801</v>
      </c>
      <c r="L26" s="26">
        <v>238756</v>
      </c>
      <c r="M26" s="23">
        <v>65881</v>
      </c>
      <c r="N26" s="24">
        <f t="shared" si="8"/>
        <v>7932</v>
      </c>
      <c r="O26" s="23">
        <v>57949</v>
      </c>
      <c r="P26" s="26">
        <v>68289</v>
      </c>
      <c r="Q26" s="24">
        <f t="shared" si="9"/>
        <v>2917</v>
      </c>
      <c r="R26" s="26">
        <v>65372</v>
      </c>
      <c r="S26" s="23">
        <v>60406</v>
      </c>
      <c r="T26" s="24">
        <f t="shared" si="12"/>
        <v>17879</v>
      </c>
      <c r="U26" s="23">
        <v>42527</v>
      </c>
      <c r="V26" s="26">
        <v>25264</v>
      </c>
      <c r="W26" s="24">
        <f t="shared" si="10"/>
        <v>4846</v>
      </c>
      <c r="X26" s="26">
        <v>20418</v>
      </c>
      <c r="Y26" s="23"/>
      <c r="Z26" s="24"/>
      <c r="AA26" s="23"/>
      <c r="AB26" s="5"/>
    </row>
    <row r="27" spans="2:28" ht="19.5" customHeight="1" x14ac:dyDescent="0.3">
      <c r="B27" s="78"/>
      <c r="C27" s="59" t="s">
        <v>29</v>
      </c>
      <c r="D27" s="23">
        <f>G27+J27+M27+P27+S27+V27</f>
        <v>577629</v>
      </c>
      <c r="E27" s="24">
        <f t="shared" si="6"/>
        <v>300198</v>
      </c>
      <c r="F27" s="25">
        <f t="shared" si="11"/>
        <v>277431</v>
      </c>
      <c r="G27" s="23">
        <v>222742</v>
      </c>
      <c r="H27" s="24">
        <f t="shared" si="0"/>
        <v>113840</v>
      </c>
      <c r="I27" s="23">
        <v>108902</v>
      </c>
      <c r="J27" s="26">
        <v>201705</v>
      </c>
      <c r="K27" s="24">
        <f t="shared" si="7"/>
        <v>106089</v>
      </c>
      <c r="L27" s="26">
        <v>95616</v>
      </c>
      <c r="M27" s="23">
        <v>37608</v>
      </c>
      <c r="N27" s="24">
        <f t="shared" si="8"/>
        <v>24680</v>
      </c>
      <c r="O27" s="23">
        <v>12928</v>
      </c>
      <c r="P27" s="26">
        <v>56263</v>
      </c>
      <c r="Q27" s="24">
        <f t="shared" si="9"/>
        <v>32450</v>
      </c>
      <c r="R27" s="26">
        <v>23813</v>
      </c>
      <c r="S27" s="23">
        <v>43515</v>
      </c>
      <c r="T27" s="24">
        <f t="shared" si="12"/>
        <v>15914</v>
      </c>
      <c r="U27" s="23">
        <v>27601</v>
      </c>
      <c r="V27" s="26">
        <v>15796</v>
      </c>
      <c r="W27" s="24">
        <f t="shared" si="10"/>
        <v>7225</v>
      </c>
      <c r="X27" s="26">
        <v>8571</v>
      </c>
      <c r="Y27" s="23"/>
      <c r="Z27" s="24"/>
      <c r="AA27" s="23"/>
      <c r="AB27" s="5"/>
    </row>
    <row r="28" spans="2:28" ht="19.5" customHeight="1" x14ac:dyDescent="0.3">
      <c r="B28" s="78"/>
      <c r="C28" s="59" t="s">
        <v>30</v>
      </c>
      <c r="D28" s="23">
        <f>G28+J28+M28+P28+S28+V28+Y28</f>
        <v>297029</v>
      </c>
      <c r="E28" s="24">
        <f t="shared" si="6"/>
        <v>1089</v>
      </c>
      <c r="F28" s="25">
        <f t="shared" si="11"/>
        <v>295940</v>
      </c>
      <c r="G28" s="23">
        <v>84939</v>
      </c>
      <c r="H28" s="24">
        <f t="shared" si="0"/>
        <v>-3399</v>
      </c>
      <c r="I28" s="23">
        <v>88338</v>
      </c>
      <c r="J28" s="26">
        <v>109981</v>
      </c>
      <c r="K28" s="24">
        <f t="shared" si="7"/>
        <v>-1851</v>
      </c>
      <c r="L28" s="26">
        <v>111832</v>
      </c>
      <c r="M28" s="23">
        <v>42219</v>
      </c>
      <c r="N28" s="24">
        <f t="shared" si="8"/>
        <v>7818</v>
      </c>
      <c r="O28" s="23">
        <v>34401</v>
      </c>
      <c r="P28" s="26">
        <v>27024</v>
      </c>
      <c r="Q28" s="24">
        <f t="shared" si="9"/>
        <v>-1939</v>
      </c>
      <c r="R28" s="26">
        <v>28963</v>
      </c>
      <c r="S28" s="23">
        <v>19900</v>
      </c>
      <c r="T28" s="24">
        <f t="shared" si="12"/>
        <v>1647</v>
      </c>
      <c r="U28" s="23">
        <v>18253</v>
      </c>
      <c r="V28" s="26">
        <v>12966</v>
      </c>
      <c r="W28" s="24">
        <f t="shared" si="10"/>
        <v>-1187</v>
      </c>
      <c r="X28" s="26">
        <v>14153</v>
      </c>
      <c r="Y28" s="23"/>
      <c r="Z28" s="24">
        <f>Y28-AA28</f>
        <v>0</v>
      </c>
      <c r="AA28" s="23"/>
      <c r="AB28" s="5"/>
    </row>
    <row r="29" spans="2:28" ht="19.5" customHeight="1" x14ac:dyDescent="0.3">
      <c r="B29" s="78" t="s">
        <v>35</v>
      </c>
      <c r="C29" s="59" t="s">
        <v>28</v>
      </c>
      <c r="D29" s="23">
        <f>G29+J29+M29+P29+S29+V29+Y29</f>
        <v>729371</v>
      </c>
      <c r="E29" s="24">
        <f t="shared" si="6"/>
        <v>38889</v>
      </c>
      <c r="F29" s="25">
        <f t="shared" si="11"/>
        <v>690482</v>
      </c>
      <c r="G29" s="23">
        <v>247807</v>
      </c>
      <c r="H29" s="24">
        <f t="shared" si="0"/>
        <v>5527</v>
      </c>
      <c r="I29" s="23">
        <v>242280</v>
      </c>
      <c r="J29" s="26">
        <v>253535</v>
      </c>
      <c r="K29" s="24">
        <f t="shared" si="7"/>
        <v>8616</v>
      </c>
      <c r="L29" s="26">
        <v>244919</v>
      </c>
      <c r="M29" s="23">
        <v>68343</v>
      </c>
      <c r="N29" s="24">
        <f t="shared" si="8"/>
        <v>7485</v>
      </c>
      <c r="O29" s="23">
        <v>60858</v>
      </c>
      <c r="P29" s="26">
        <v>71035</v>
      </c>
      <c r="Q29" s="24">
        <f t="shared" si="9"/>
        <v>4414</v>
      </c>
      <c r="R29" s="26">
        <v>66621</v>
      </c>
      <c r="S29" s="23">
        <v>63402</v>
      </c>
      <c r="T29" s="24">
        <f t="shared" si="12"/>
        <v>12457</v>
      </c>
      <c r="U29" s="23">
        <v>50945</v>
      </c>
      <c r="V29" s="26">
        <v>25249</v>
      </c>
      <c r="W29" s="24">
        <f t="shared" si="10"/>
        <v>390</v>
      </c>
      <c r="X29" s="26">
        <v>24859</v>
      </c>
      <c r="Y29" s="23"/>
      <c r="Z29" s="24"/>
      <c r="AA29" s="23"/>
      <c r="AB29" s="5"/>
    </row>
    <row r="30" spans="2:28" ht="19.5" customHeight="1" x14ac:dyDescent="0.3">
      <c r="B30" s="78"/>
      <c r="C30" s="59" t="s">
        <v>29</v>
      </c>
      <c r="D30" s="23">
        <f>G30+J30+M30+P30+S30+V30</f>
        <v>601636</v>
      </c>
      <c r="E30" s="24">
        <f t="shared" si="6"/>
        <v>333258</v>
      </c>
      <c r="F30" s="25">
        <f t="shared" si="11"/>
        <v>268378</v>
      </c>
      <c r="G30" s="23">
        <v>223681</v>
      </c>
      <c r="H30" s="24">
        <f t="shared" si="0"/>
        <v>116194</v>
      </c>
      <c r="I30" s="23">
        <v>107487</v>
      </c>
      <c r="J30" s="26">
        <v>212649</v>
      </c>
      <c r="K30" s="24">
        <f t="shared" si="7"/>
        <v>120201</v>
      </c>
      <c r="L30" s="26">
        <v>92448</v>
      </c>
      <c r="M30" s="23">
        <v>42503</v>
      </c>
      <c r="N30" s="24">
        <f t="shared" si="8"/>
        <v>29785</v>
      </c>
      <c r="O30" s="23">
        <v>12718</v>
      </c>
      <c r="P30" s="26">
        <v>60600</v>
      </c>
      <c r="Q30" s="24">
        <f t="shared" si="9"/>
        <v>38380</v>
      </c>
      <c r="R30" s="26">
        <v>22220</v>
      </c>
      <c r="S30" s="23">
        <v>48624</v>
      </c>
      <c r="T30" s="24">
        <f t="shared" si="12"/>
        <v>22976</v>
      </c>
      <c r="U30" s="23">
        <v>25648</v>
      </c>
      <c r="V30" s="26">
        <v>13579</v>
      </c>
      <c r="W30" s="24">
        <f t="shared" si="10"/>
        <v>5722</v>
      </c>
      <c r="X30" s="26">
        <v>7857</v>
      </c>
      <c r="Y30" s="23"/>
      <c r="Z30" s="24"/>
      <c r="AA30" s="23"/>
      <c r="AB30" s="5"/>
    </row>
    <row r="31" spans="2:28" ht="19.5" customHeight="1" x14ac:dyDescent="0.3">
      <c r="B31" s="78"/>
      <c r="C31" s="59" t="s">
        <v>30</v>
      </c>
      <c r="D31" s="23">
        <f>G31+J31+M31+P31+S31+V31+Y31</f>
        <v>296197</v>
      </c>
      <c r="E31" s="24">
        <f t="shared" si="6"/>
        <v>-22196</v>
      </c>
      <c r="F31" s="25">
        <f t="shared" si="11"/>
        <v>318393</v>
      </c>
      <c r="G31" s="23">
        <v>88754</v>
      </c>
      <c r="H31" s="24">
        <f t="shared" si="0"/>
        <v>-7700</v>
      </c>
      <c r="I31" s="23">
        <v>96454</v>
      </c>
      <c r="J31" s="26">
        <v>112782</v>
      </c>
      <c r="K31" s="24">
        <f t="shared" si="7"/>
        <v>-7126</v>
      </c>
      <c r="L31" s="26">
        <v>119908</v>
      </c>
      <c r="M31" s="23">
        <v>31852</v>
      </c>
      <c r="N31" s="24">
        <f t="shared" si="8"/>
        <v>-6078</v>
      </c>
      <c r="O31" s="23">
        <v>37930</v>
      </c>
      <c r="P31" s="26">
        <v>29169</v>
      </c>
      <c r="Q31" s="24">
        <f t="shared" si="9"/>
        <v>-3</v>
      </c>
      <c r="R31" s="26">
        <v>29172</v>
      </c>
      <c r="S31" s="23">
        <v>21084</v>
      </c>
      <c r="T31" s="24">
        <f t="shared" si="12"/>
        <v>643</v>
      </c>
      <c r="U31" s="23">
        <v>20441</v>
      </c>
      <c r="V31" s="26">
        <v>12556</v>
      </c>
      <c r="W31" s="24">
        <f t="shared" si="10"/>
        <v>-1932</v>
      </c>
      <c r="X31" s="26">
        <v>14488</v>
      </c>
      <c r="Y31" s="23"/>
      <c r="Z31" s="24">
        <f>Y31-AA31</f>
        <v>0</v>
      </c>
      <c r="AA31" s="23"/>
      <c r="AB31" s="5"/>
    </row>
    <row r="32" spans="2:28" ht="19.5" customHeight="1" x14ac:dyDescent="0.3">
      <c r="B32" s="78" t="s">
        <v>36</v>
      </c>
      <c r="C32" s="59" t="s">
        <v>28</v>
      </c>
      <c r="D32" s="23">
        <f>G32+J32+M32+P32+S32+V32+Y32</f>
        <v>753296</v>
      </c>
      <c r="E32" s="24">
        <f t="shared" si="6"/>
        <v>112460</v>
      </c>
      <c r="F32" s="25">
        <f t="shared" si="11"/>
        <v>640836</v>
      </c>
      <c r="G32" s="23">
        <v>258919</v>
      </c>
      <c r="H32" s="24">
        <f t="shared" si="0"/>
        <v>31456</v>
      </c>
      <c r="I32" s="23">
        <v>227463</v>
      </c>
      <c r="J32" s="26">
        <v>263325</v>
      </c>
      <c r="K32" s="24">
        <f t="shared" si="7"/>
        <v>36571</v>
      </c>
      <c r="L32" s="26">
        <v>226754</v>
      </c>
      <c r="M32" s="23">
        <v>68358</v>
      </c>
      <c r="N32" s="24">
        <f t="shared" si="8"/>
        <v>13018</v>
      </c>
      <c r="O32" s="23">
        <v>55340</v>
      </c>
      <c r="P32" s="26">
        <v>72896</v>
      </c>
      <c r="Q32" s="24">
        <f t="shared" si="9"/>
        <v>11161</v>
      </c>
      <c r="R32" s="26">
        <v>61735</v>
      </c>
      <c r="S32" s="23">
        <v>63723</v>
      </c>
      <c r="T32" s="24">
        <f t="shared" si="12"/>
        <v>17308</v>
      </c>
      <c r="U32" s="23">
        <v>46415</v>
      </c>
      <c r="V32" s="26">
        <v>26075</v>
      </c>
      <c r="W32" s="24">
        <f t="shared" si="10"/>
        <v>2946</v>
      </c>
      <c r="X32" s="26">
        <v>23129</v>
      </c>
      <c r="Y32" s="23"/>
      <c r="Z32" s="24"/>
      <c r="AA32" s="23"/>
      <c r="AB32" s="5"/>
    </row>
    <row r="33" spans="2:28" s="66" customFormat="1" ht="19.5" customHeight="1" x14ac:dyDescent="0.3">
      <c r="B33" s="78"/>
      <c r="C33" s="60" t="s">
        <v>29</v>
      </c>
      <c r="D33" s="61">
        <f>G33+J33+M33+P33+S33+V33</f>
        <v>670717</v>
      </c>
      <c r="E33" s="62">
        <f t="shared" si="6"/>
        <v>410583</v>
      </c>
      <c r="F33" s="63">
        <f t="shared" si="11"/>
        <v>260134</v>
      </c>
      <c r="G33" s="61">
        <v>260116</v>
      </c>
      <c r="H33" s="62">
        <f t="shared" si="0"/>
        <v>156194</v>
      </c>
      <c r="I33" s="61">
        <v>103922</v>
      </c>
      <c r="J33" s="64">
        <v>228207</v>
      </c>
      <c r="K33" s="62">
        <f t="shared" si="7"/>
        <v>139364</v>
      </c>
      <c r="L33" s="64">
        <v>88843</v>
      </c>
      <c r="M33" s="61">
        <v>45028</v>
      </c>
      <c r="N33" s="62">
        <f t="shared" si="8"/>
        <v>33527</v>
      </c>
      <c r="O33" s="61">
        <v>11501</v>
      </c>
      <c r="P33" s="64">
        <v>67304</v>
      </c>
      <c r="Q33" s="62">
        <f t="shared" si="9"/>
        <v>45296</v>
      </c>
      <c r="R33" s="64">
        <v>22008</v>
      </c>
      <c r="S33" s="61">
        <v>52485</v>
      </c>
      <c r="T33" s="62">
        <f t="shared" si="12"/>
        <v>26728</v>
      </c>
      <c r="U33" s="61">
        <v>25757</v>
      </c>
      <c r="V33" s="64">
        <v>17577</v>
      </c>
      <c r="W33" s="62">
        <f t="shared" si="10"/>
        <v>9474</v>
      </c>
      <c r="X33" s="64">
        <v>8103</v>
      </c>
      <c r="Y33" s="61"/>
      <c r="Z33" s="62"/>
      <c r="AA33" s="61"/>
      <c r="AB33" s="65"/>
    </row>
    <row r="34" spans="2:28" s="66" customFormat="1" ht="19.5" customHeight="1" x14ac:dyDescent="0.3">
      <c r="B34" s="78"/>
      <c r="C34" s="60" t="s">
        <v>30</v>
      </c>
      <c r="D34" s="61">
        <f>G34+J34+M34+P34+S34+V34+Y34</f>
        <v>302354</v>
      </c>
      <c r="E34" s="62">
        <f t="shared" si="6"/>
        <v>4172</v>
      </c>
      <c r="F34" s="63">
        <f t="shared" si="11"/>
        <v>298182</v>
      </c>
      <c r="G34" s="61">
        <v>90922</v>
      </c>
      <c r="H34" s="62">
        <f t="shared" si="0"/>
        <v>1439</v>
      </c>
      <c r="I34" s="61">
        <v>89483</v>
      </c>
      <c r="J34" s="64">
        <v>114975</v>
      </c>
      <c r="K34" s="62">
        <f t="shared" si="7"/>
        <v>3722</v>
      </c>
      <c r="L34" s="64">
        <v>111253</v>
      </c>
      <c r="M34" s="61">
        <v>34840</v>
      </c>
      <c r="N34" s="62">
        <f t="shared" si="8"/>
        <v>-871</v>
      </c>
      <c r="O34" s="61">
        <v>35711</v>
      </c>
      <c r="P34" s="64">
        <v>27325</v>
      </c>
      <c r="Q34" s="62">
        <f t="shared" si="9"/>
        <v>-703</v>
      </c>
      <c r="R34" s="64">
        <v>28028</v>
      </c>
      <c r="S34" s="61">
        <v>20826</v>
      </c>
      <c r="T34" s="62">
        <f t="shared" si="12"/>
        <v>1804</v>
      </c>
      <c r="U34" s="61">
        <v>19022</v>
      </c>
      <c r="V34" s="64">
        <v>13466</v>
      </c>
      <c r="W34" s="62">
        <f t="shared" si="10"/>
        <v>-1219</v>
      </c>
      <c r="X34" s="64">
        <v>14685</v>
      </c>
      <c r="Y34" s="61"/>
      <c r="Z34" s="62">
        <f>Y34-AA34</f>
        <v>0</v>
      </c>
      <c r="AA34" s="61"/>
      <c r="AB34" s="65"/>
    </row>
    <row r="35" spans="2:28" ht="19.5" customHeight="1" x14ac:dyDescent="0.3">
      <c r="B35" s="78" t="s">
        <v>37</v>
      </c>
      <c r="C35" s="59" t="s">
        <v>28</v>
      </c>
      <c r="D35" s="23">
        <f>G35+J35+M35+P35+S35+V35</f>
        <v>710519</v>
      </c>
      <c r="E35" s="24">
        <f t="shared" si="6"/>
        <v>55628</v>
      </c>
      <c r="F35" s="25">
        <f t="shared" si="11"/>
        <v>654891</v>
      </c>
      <c r="G35" s="23">
        <v>243497</v>
      </c>
      <c r="H35" s="24">
        <f t="shared" si="0"/>
        <v>14420</v>
      </c>
      <c r="I35" s="23">
        <v>229077</v>
      </c>
      <c r="J35" s="26">
        <v>246139</v>
      </c>
      <c r="K35" s="24">
        <f t="shared" si="7"/>
        <v>9018</v>
      </c>
      <c r="L35" s="26">
        <v>237121</v>
      </c>
      <c r="M35" s="23">
        <v>65439</v>
      </c>
      <c r="N35" s="24">
        <f t="shared" si="8"/>
        <v>9692</v>
      </c>
      <c r="O35" s="23">
        <v>55747</v>
      </c>
      <c r="P35" s="26">
        <v>69529</v>
      </c>
      <c r="Q35" s="24">
        <f t="shared" si="9"/>
        <v>6910</v>
      </c>
      <c r="R35" s="26">
        <v>62619</v>
      </c>
      <c r="S35" s="23">
        <v>61525</v>
      </c>
      <c r="T35" s="24">
        <f t="shared" si="12"/>
        <v>14598</v>
      </c>
      <c r="U35" s="23">
        <v>46927</v>
      </c>
      <c r="V35" s="26">
        <v>24390</v>
      </c>
      <c r="W35" s="24">
        <f t="shared" si="10"/>
        <v>990</v>
      </c>
      <c r="X35" s="26">
        <v>23400</v>
      </c>
      <c r="Y35" s="23"/>
      <c r="Z35" s="24"/>
      <c r="AA35" s="23"/>
      <c r="AB35" s="5"/>
    </row>
    <row r="36" spans="2:28" ht="19.5" customHeight="1" x14ac:dyDescent="0.3">
      <c r="B36" s="78"/>
      <c r="C36" s="59" t="s">
        <v>29</v>
      </c>
      <c r="D36" s="23">
        <f>G36+J36+M36+P36+S36+V36</f>
        <v>631455</v>
      </c>
      <c r="E36" s="24">
        <f>D36-F36</f>
        <v>336089</v>
      </c>
      <c r="F36" s="25">
        <f t="shared" si="11"/>
        <v>295366</v>
      </c>
      <c r="G36" s="23">
        <v>239637</v>
      </c>
      <c r="H36" s="24">
        <f t="shared" si="0"/>
        <v>124476</v>
      </c>
      <c r="I36" s="23">
        <v>115161</v>
      </c>
      <c r="J36" s="26">
        <v>221443</v>
      </c>
      <c r="K36" s="24">
        <f t="shared" si="7"/>
        <v>117874</v>
      </c>
      <c r="L36" s="26">
        <v>103569</v>
      </c>
      <c r="M36" s="23">
        <v>41794</v>
      </c>
      <c r="N36" s="24">
        <f t="shared" si="8"/>
        <v>28626</v>
      </c>
      <c r="O36" s="23">
        <v>13168</v>
      </c>
      <c r="P36" s="26">
        <v>64015</v>
      </c>
      <c r="Q36" s="24">
        <f t="shared" si="9"/>
        <v>38901</v>
      </c>
      <c r="R36" s="26">
        <v>25114</v>
      </c>
      <c r="S36" s="23">
        <v>49137</v>
      </c>
      <c r="T36" s="24">
        <f t="shared" si="12"/>
        <v>21066</v>
      </c>
      <c r="U36" s="23">
        <v>28071</v>
      </c>
      <c r="V36" s="26">
        <v>15429</v>
      </c>
      <c r="W36" s="24">
        <f t="shared" si="10"/>
        <v>5146</v>
      </c>
      <c r="X36" s="26">
        <v>10283</v>
      </c>
      <c r="Y36" s="23"/>
      <c r="Z36" s="24"/>
      <c r="AA36" s="23"/>
      <c r="AB36" s="5"/>
    </row>
    <row r="37" spans="2:28" ht="19.5" customHeight="1" x14ac:dyDescent="0.3">
      <c r="B37" s="78"/>
      <c r="C37" s="59" t="s">
        <v>30</v>
      </c>
      <c r="D37" s="23">
        <f>G37+J37+M37+P37+S37+V37+Y37</f>
        <v>286666</v>
      </c>
      <c r="E37" s="24">
        <f t="shared" si="6"/>
        <v>-10698</v>
      </c>
      <c r="F37" s="25">
        <f t="shared" si="11"/>
        <v>297364</v>
      </c>
      <c r="G37" s="23">
        <v>85956</v>
      </c>
      <c r="H37" s="24">
        <f t="shared" si="0"/>
        <v>-2123</v>
      </c>
      <c r="I37" s="23">
        <v>88079</v>
      </c>
      <c r="J37" s="26">
        <v>109369</v>
      </c>
      <c r="K37" s="24">
        <f t="shared" si="7"/>
        <v>-3057</v>
      </c>
      <c r="L37" s="26">
        <v>112426</v>
      </c>
      <c r="M37" s="23">
        <v>31738</v>
      </c>
      <c r="N37" s="24">
        <f t="shared" si="8"/>
        <v>-5404</v>
      </c>
      <c r="O37" s="23">
        <v>37142</v>
      </c>
      <c r="P37" s="26">
        <v>26552</v>
      </c>
      <c r="Q37" s="24">
        <f t="shared" si="9"/>
        <v>627</v>
      </c>
      <c r="R37" s="26">
        <v>25925</v>
      </c>
      <c r="S37" s="23">
        <v>19864</v>
      </c>
      <c r="T37" s="24">
        <f t="shared" si="12"/>
        <v>1073</v>
      </c>
      <c r="U37" s="23">
        <v>18791</v>
      </c>
      <c r="V37" s="26">
        <v>13187</v>
      </c>
      <c r="W37" s="24">
        <f t="shared" si="10"/>
        <v>-1814</v>
      </c>
      <c r="X37" s="26">
        <v>15001</v>
      </c>
      <c r="Y37" s="23"/>
      <c r="Z37" s="24">
        <f>Y37-AA37</f>
        <v>0</v>
      </c>
      <c r="AA37" s="23"/>
      <c r="AB37" s="5"/>
    </row>
    <row r="38" spans="2:28" ht="19.5" customHeight="1" x14ac:dyDescent="0.3">
      <c r="B38" s="78" t="s">
        <v>38</v>
      </c>
      <c r="C38" s="59" t="s">
        <v>28</v>
      </c>
      <c r="D38" s="23">
        <f>G38+J38+M38+P38+S38+V38</f>
        <v>708028</v>
      </c>
      <c r="E38" s="24">
        <f t="shared" si="6"/>
        <v>74746</v>
      </c>
      <c r="F38" s="25">
        <f t="shared" si="11"/>
        <v>633282</v>
      </c>
      <c r="G38" s="23">
        <v>241945</v>
      </c>
      <c r="H38" s="24">
        <f t="shared" si="0"/>
        <v>19421</v>
      </c>
      <c r="I38" s="23">
        <v>222524</v>
      </c>
      <c r="J38" s="26">
        <v>246626</v>
      </c>
      <c r="K38" s="24">
        <f t="shared" si="7"/>
        <v>19832</v>
      </c>
      <c r="L38" s="26">
        <v>226794</v>
      </c>
      <c r="M38" s="23">
        <v>65144</v>
      </c>
      <c r="N38" s="24">
        <f t="shared" si="8"/>
        <v>11736</v>
      </c>
      <c r="O38" s="23">
        <v>53408</v>
      </c>
      <c r="P38" s="26">
        <v>68214</v>
      </c>
      <c r="Q38" s="24">
        <f t="shared" si="9"/>
        <v>7066</v>
      </c>
      <c r="R38" s="26">
        <v>61148</v>
      </c>
      <c r="S38" s="23">
        <v>61274</v>
      </c>
      <c r="T38" s="24">
        <f t="shared" si="12"/>
        <v>14373</v>
      </c>
      <c r="U38" s="23">
        <v>46901</v>
      </c>
      <c r="V38" s="26">
        <v>24825</v>
      </c>
      <c r="W38" s="24">
        <f t="shared" si="10"/>
        <v>2318</v>
      </c>
      <c r="X38" s="26">
        <v>22507</v>
      </c>
      <c r="Y38" s="23"/>
      <c r="Z38" s="24"/>
      <c r="AA38" s="23"/>
      <c r="AB38" s="5"/>
    </row>
    <row r="39" spans="2:28" ht="19.5" customHeight="1" x14ac:dyDescent="0.3">
      <c r="B39" s="78"/>
      <c r="C39" s="59" t="s">
        <v>29</v>
      </c>
      <c r="D39" s="23">
        <f>G39+J39+M39+P39+S39+V39</f>
        <v>582257</v>
      </c>
      <c r="E39" s="24">
        <f t="shared" si="6"/>
        <v>320486</v>
      </c>
      <c r="F39" s="25">
        <f t="shared" si="11"/>
        <v>261771</v>
      </c>
      <c r="G39" s="23">
        <v>216252</v>
      </c>
      <c r="H39" s="24">
        <f t="shared" si="0"/>
        <v>112781</v>
      </c>
      <c r="I39" s="23">
        <v>103471</v>
      </c>
      <c r="J39" s="26">
        <v>202308</v>
      </c>
      <c r="K39" s="24">
        <f t="shared" si="7"/>
        <v>110611</v>
      </c>
      <c r="L39" s="26">
        <v>91697</v>
      </c>
      <c r="M39" s="23">
        <v>41326</v>
      </c>
      <c r="N39" s="24">
        <f t="shared" si="8"/>
        <v>29641</v>
      </c>
      <c r="O39" s="23">
        <v>11685</v>
      </c>
      <c r="P39" s="26">
        <v>58152</v>
      </c>
      <c r="Q39" s="24">
        <f t="shared" si="9"/>
        <v>36222</v>
      </c>
      <c r="R39" s="26">
        <v>21930</v>
      </c>
      <c r="S39" s="23">
        <v>50739</v>
      </c>
      <c r="T39" s="24">
        <f t="shared" si="12"/>
        <v>25447</v>
      </c>
      <c r="U39" s="23">
        <v>25292</v>
      </c>
      <c r="V39" s="26">
        <v>13480</v>
      </c>
      <c r="W39" s="24">
        <f t="shared" si="10"/>
        <v>5784</v>
      </c>
      <c r="X39" s="26">
        <v>7696</v>
      </c>
      <c r="Y39" s="23"/>
      <c r="Z39" s="24"/>
      <c r="AA39" s="23"/>
      <c r="AB39" s="5"/>
    </row>
    <row r="40" spans="2:28" ht="19.5" customHeight="1" x14ac:dyDescent="0.3">
      <c r="B40" s="78"/>
      <c r="C40" s="59" t="s">
        <v>30</v>
      </c>
      <c r="D40" s="23">
        <f>G40+J40+M40+P40+S40+V40+Y40</f>
        <v>264480</v>
      </c>
      <c r="E40" s="24">
        <f t="shared" si="6"/>
        <v>-13656</v>
      </c>
      <c r="F40" s="25">
        <f t="shared" si="11"/>
        <v>278136</v>
      </c>
      <c r="G40" s="23">
        <v>76927</v>
      </c>
      <c r="H40" s="24">
        <f t="shared" si="0"/>
        <v>-4119</v>
      </c>
      <c r="I40" s="23">
        <v>81046</v>
      </c>
      <c r="J40" s="26">
        <v>102938</v>
      </c>
      <c r="K40" s="24">
        <f t="shared" si="7"/>
        <v>-3570</v>
      </c>
      <c r="L40" s="26">
        <v>106508</v>
      </c>
      <c r="M40" s="23">
        <v>28910</v>
      </c>
      <c r="N40" s="24">
        <f t="shared" si="8"/>
        <v>-3876</v>
      </c>
      <c r="O40" s="23">
        <v>32786</v>
      </c>
      <c r="P40" s="26">
        <v>25165</v>
      </c>
      <c r="Q40" s="24">
        <f t="shared" si="9"/>
        <v>-927</v>
      </c>
      <c r="R40" s="26">
        <v>26092</v>
      </c>
      <c r="S40" s="23">
        <v>17819</v>
      </c>
      <c r="T40" s="24">
        <f t="shared" si="12"/>
        <v>14</v>
      </c>
      <c r="U40" s="23">
        <v>17805</v>
      </c>
      <c r="V40" s="26">
        <v>12721</v>
      </c>
      <c r="W40" s="24">
        <f t="shared" si="10"/>
        <v>-1178</v>
      </c>
      <c r="X40" s="26">
        <v>13899</v>
      </c>
      <c r="Y40" s="23"/>
      <c r="Z40" s="24">
        <f>Y40-AA40</f>
        <v>0</v>
      </c>
      <c r="AA40" s="23"/>
      <c r="AB40" s="5"/>
    </row>
    <row r="41" spans="2:28" ht="19.5" customHeight="1" x14ac:dyDescent="0.3">
      <c r="B41" s="78" t="s">
        <v>39</v>
      </c>
      <c r="C41" s="59" t="s">
        <v>28</v>
      </c>
      <c r="D41" s="23">
        <f>G41+J41+M41+P41+S41+V41</f>
        <v>736253</v>
      </c>
      <c r="E41" s="24">
        <f t="shared" si="6"/>
        <v>32309</v>
      </c>
      <c r="F41" s="25">
        <f t="shared" si="11"/>
        <v>703944</v>
      </c>
      <c r="G41" s="23">
        <v>245798</v>
      </c>
      <c r="H41" s="24">
        <f t="shared" si="0"/>
        <v>-514</v>
      </c>
      <c r="I41" s="23">
        <v>246312</v>
      </c>
      <c r="J41" s="26">
        <v>255283</v>
      </c>
      <c r="K41" s="24">
        <f t="shared" si="7"/>
        <v>4570</v>
      </c>
      <c r="L41" s="26">
        <v>250713</v>
      </c>
      <c r="M41" s="23">
        <v>72534</v>
      </c>
      <c r="N41" s="24">
        <f t="shared" si="8"/>
        <v>9910</v>
      </c>
      <c r="O41" s="23">
        <v>62624</v>
      </c>
      <c r="P41" s="26">
        <v>71425</v>
      </c>
      <c r="Q41" s="24">
        <f t="shared" si="9"/>
        <v>4727</v>
      </c>
      <c r="R41" s="26">
        <v>66698</v>
      </c>
      <c r="S41" s="23">
        <v>64423</v>
      </c>
      <c r="T41" s="24">
        <f t="shared" si="12"/>
        <v>12484</v>
      </c>
      <c r="U41" s="23">
        <v>51939</v>
      </c>
      <c r="V41" s="26">
        <v>26790</v>
      </c>
      <c r="W41" s="24">
        <f t="shared" si="10"/>
        <v>1132</v>
      </c>
      <c r="X41" s="26">
        <v>25658</v>
      </c>
      <c r="Y41" s="23"/>
      <c r="Z41" s="24"/>
      <c r="AA41" s="23"/>
      <c r="AB41" s="5"/>
    </row>
    <row r="42" spans="2:28" ht="19.5" customHeight="1" x14ac:dyDescent="0.3">
      <c r="B42" s="78"/>
      <c r="C42" s="59" t="s">
        <v>29</v>
      </c>
      <c r="D42" s="67">
        <f>G42+J42+M42+P42+S42+V42</f>
        <v>587591</v>
      </c>
      <c r="E42" s="68">
        <f t="shared" si="6"/>
        <v>336767</v>
      </c>
      <c r="F42" s="25">
        <f t="shared" si="11"/>
        <v>250824</v>
      </c>
      <c r="G42" s="67">
        <v>219685</v>
      </c>
      <c r="H42" s="69">
        <f t="shared" si="0"/>
        <v>121131</v>
      </c>
      <c r="I42" s="67">
        <v>98554</v>
      </c>
      <c r="J42" s="70">
        <v>204312</v>
      </c>
      <c r="K42" s="69">
        <f t="shared" si="7"/>
        <v>117165</v>
      </c>
      <c r="L42" s="70">
        <v>87147</v>
      </c>
      <c r="M42" s="67">
        <v>40292</v>
      </c>
      <c r="N42" s="69">
        <f t="shared" si="8"/>
        <v>28965</v>
      </c>
      <c r="O42" s="67">
        <v>11327</v>
      </c>
      <c r="P42" s="70">
        <v>58326</v>
      </c>
      <c r="Q42" s="69">
        <f t="shared" si="9"/>
        <v>36926</v>
      </c>
      <c r="R42" s="70">
        <v>21400</v>
      </c>
      <c r="S42" s="67">
        <v>49103</v>
      </c>
      <c r="T42" s="69">
        <f t="shared" si="12"/>
        <v>24646</v>
      </c>
      <c r="U42" s="67">
        <v>24457</v>
      </c>
      <c r="V42" s="70">
        <v>15873</v>
      </c>
      <c r="W42" s="69">
        <f t="shared" si="10"/>
        <v>7934</v>
      </c>
      <c r="X42" s="70">
        <v>7939</v>
      </c>
      <c r="Y42" s="71"/>
      <c r="Z42" s="69"/>
      <c r="AA42" s="71"/>
      <c r="AB42" s="5"/>
    </row>
    <row r="43" spans="2:28" ht="19.5" customHeight="1" x14ac:dyDescent="0.3">
      <c r="B43" s="78"/>
      <c r="C43" s="59" t="s">
        <v>30</v>
      </c>
      <c r="D43" s="71">
        <f>G43+J43+M43+P43+S43+V43+Y43</f>
        <v>302904</v>
      </c>
      <c r="E43" s="69">
        <f>D43-F43</f>
        <v>-3536</v>
      </c>
      <c r="F43" s="25">
        <f t="shared" si="11"/>
        <v>306440</v>
      </c>
      <c r="G43" s="71">
        <v>91418</v>
      </c>
      <c r="H43" s="69">
        <f t="shared" si="0"/>
        <v>628</v>
      </c>
      <c r="I43" s="71">
        <v>90790</v>
      </c>
      <c r="J43" s="72">
        <v>114884</v>
      </c>
      <c r="K43" s="69">
        <f t="shared" si="7"/>
        <v>-1256</v>
      </c>
      <c r="L43" s="72">
        <v>116140</v>
      </c>
      <c r="M43" s="71">
        <v>34988</v>
      </c>
      <c r="N43" s="69">
        <f t="shared" si="8"/>
        <v>-3431</v>
      </c>
      <c r="O43" s="71">
        <v>38419</v>
      </c>
      <c r="P43" s="72">
        <v>27238</v>
      </c>
      <c r="Q43" s="69">
        <f t="shared" si="9"/>
        <v>354</v>
      </c>
      <c r="R43" s="72">
        <v>26884</v>
      </c>
      <c r="S43" s="71">
        <v>20699</v>
      </c>
      <c r="T43" s="69">
        <f t="shared" si="12"/>
        <v>1085</v>
      </c>
      <c r="U43" s="71">
        <v>19614</v>
      </c>
      <c r="V43" s="72">
        <v>13677</v>
      </c>
      <c r="W43" s="69">
        <f t="shared" si="10"/>
        <v>-916</v>
      </c>
      <c r="X43" s="72">
        <v>14593</v>
      </c>
      <c r="Y43" s="71"/>
      <c r="Z43" s="69">
        <f>Y43-AA43</f>
        <v>0</v>
      </c>
      <c r="AA43" s="71"/>
      <c r="AB43" s="5"/>
    </row>
    <row r="44" spans="2:28" ht="19.5" customHeight="1" x14ac:dyDescent="0.3">
      <c r="B44" s="78" t="s">
        <v>40</v>
      </c>
      <c r="C44" s="59" t="s">
        <v>28</v>
      </c>
      <c r="D44" s="71">
        <f>G44+J44+M44+P44+S44+V44</f>
        <v>716432</v>
      </c>
      <c r="E44" s="69">
        <f t="shared" si="6"/>
        <v>36677</v>
      </c>
      <c r="F44" s="25">
        <f t="shared" si="11"/>
        <v>679755</v>
      </c>
      <c r="G44" s="71">
        <v>239892</v>
      </c>
      <c r="H44" s="69">
        <f t="shared" si="0"/>
        <v>8197</v>
      </c>
      <c r="I44" s="71">
        <v>231695</v>
      </c>
      <c r="J44" s="72">
        <v>244909</v>
      </c>
      <c r="K44" s="69">
        <f t="shared" si="7"/>
        <v>3703</v>
      </c>
      <c r="L44" s="72">
        <v>241206</v>
      </c>
      <c r="M44" s="71">
        <v>76399</v>
      </c>
      <c r="N44" s="69">
        <f t="shared" si="8"/>
        <v>11791</v>
      </c>
      <c r="O44" s="71">
        <v>64608</v>
      </c>
      <c r="P44" s="72">
        <v>68397</v>
      </c>
      <c r="Q44" s="69">
        <f t="shared" si="9"/>
        <v>2290</v>
      </c>
      <c r="R44" s="72">
        <v>66107</v>
      </c>
      <c r="S44" s="71">
        <v>61753</v>
      </c>
      <c r="T44" s="69">
        <f t="shared" si="12"/>
        <v>10198</v>
      </c>
      <c r="U44" s="71">
        <v>51555</v>
      </c>
      <c r="V44" s="72">
        <v>25082</v>
      </c>
      <c r="W44" s="69">
        <f t="shared" si="10"/>
        <v>498</v>
      </c>
      <c r="X44" s="72">
        <v>24584</v>
      </c>
      <c r="Y44" s="71"/>
      <c r="Z44" s="69"/>
      <c r="AA44" s="71"/>
      <c r="AB44" s="5"/>
    </row>
    <row r="45" spans="2:28" ht="19.5" customHeight="1" x14ac:dyDescent="0.3">
      <c r="B45" s="78"/>
      <c r="C45" s="59" t="s">
        <v>29</v>
      </c>
      <c r="D45" s="71">
        <f>G45+J45+M45+P45+S45+V45</f>
        <v>602643</v>
      </c>
      <c r="E45" s="69">
        <f t="shared" si="6"/>
        <v>317913</v>
      </c>
      <c r="F45" s="25">
        <f t="shared" si="11"/>
        <v>284730</v>
      </c>
      <c r="G45" s="71">
        <v>227993</v>
      </c>
      <c r="H45" s="69">
        <f t="shared" si="0"/>
        <v>117211</v>
      </c>
      <c r="I45" s="71">
        <v>110782</v>
      </c>
      <c r="J45" s="72">
        <v>208501</v>
      </c>
      <c r="K45" s="69">
        <f t="shared" si="7"/>
        <v>106580</v>
      </c>
      <c r="L45" s="72">
        <v>101921</v>
      </c>
      <c r="M45" s="71">
        <v>42493</v>
      </c>
      <c r="N45" s="69">
        <f t="shared" si="8"/>
        <v>29032</v>
      </c>
      <c r="O45" s="71">
        <v>13461</v>
      </c>
      <c r="P45" s="72">
        <v>57600</v>
      </c>
      <c r="Q45" s="69">
        <f t="shared" si="9"/>
        <v>34181</v>
      </c>
      <c r="R45" s="72">
        <v>23419</v>
      </c>
      <c r="S45" s="71">
        <v>51382</v>
      </c>
      <c r="T45" s="69">
        <f t="shared" si="12"/>
        <v>25346</v>
      </c>
      <c r="U45" s="71">
        <v>26036</v>
      </c>
      <c r="V45" s="72">
        <v>14674</v>
      </c>
      <c r="W45" s="69">
        <f t="shared" si="10"/>
        <v>5563</v>
      </c>
      <c r="X45" s="72">
        <v>9111</v>
      </c>
      <c r="Y45" s="71"/>
      <c r="Z45" s="69"/>
      <c r="AA45" s="71"/>
      <c r="AB45" s="5"/>
    </row>
    <row r="46" spans="2:28" ht="19.5" customHeight="1" thickBot="1" x14ac:dyDescent="0.35">
      <c r="B46" s="79"/>
      <c r="C46" s="73" t="s">
        <v>30</v>
      </c>
      <c r="D46" s="74">
        <f>G46+J46+M46+P46+S46+V46+Y46</f>
        <v>265907</v>
      </c>
      <c r="E46" s="75">
        <f t="shared" si="6"/>
        <v>-6522</v>
      </c>
      <c r="F46" s="25">
        <f t="shared" si="11"/>
        <v>272429</v>
      </c>
      <c r="G46" s="74">
        <v>80243</v>
      </c>
      <c r="H46" s="75">
        <f t="shared" si="0"/>
        <v>868</v>
      </c>
      <c r="I46" s="74">
        <v>79375</v>
      </c>
      <c r="J46" s="76">
        <v>100610</v>
      </c>
      <c r="K46" s="75">
        <f>J46-L46</f>
        <v>-4951</v>
      </c>
      <c r="L46" s="76">
        <v>105561</v>
      </c>
      <c r="M46" s="74">
        <v>28807</v>
      </c>
      <c r="N46" s="75">
        <f>M46-O46</f>
        <v>-3051</v>
      </c>
      <c r="O46" s="74">
        <v>31858</v>
      </c>
      <c r="P46" s="76">
        <v>25016</v>
      </c>
      <c r="Q46" s="75">
        <f>P46-R46</f>
        <v>-547</v>
      </c>
      <c r="R46" s="76">
        <v>25563</v>
      </c>
      <c r="S46" s="74">
        <v>18333</v>
      </c>
      <c r="T46" s="75">
        <f>S46-U46</f>
        <v>556</v>
      </c>
      <c r="U46" s="74">
        <v>17777</v>
      </c>
      <c r="V46" s="76">
        <v>12898</v>
      </c>
      <c r="W46" s="75">
        <f>V46-X46</f>
        <v>603</v>
      </c>
      <c r="X46" s="76">
        <v>12295</v>
      </c>
      <c r="Y46" s="74"/>
      <c r="Z46" s="75">
        <f>Y46-AA46</f>
        <v>0</v>
      </c>
      <c r="AA46" s="74"/>
      <c r="AB46" s="5"/>
    </row>
    <row r="47" spans="2:28" x14ac:dyDescent="0.3">
      <c r="D47" s="5"/>
      <c r="F47" s="5"/>
      <c r="G47" s="5"/>
      <c r="L47" s="5"/>
      <c r="M47" s="5"/>
      <c r="O47" s="5"/>
      <c r="P47" s="5"/>
      <c r="R47" s="5"/>
      <c r="S47" s="5"/>
      <c r="U47" s="5"/>
      <c r="V47" s="5"/>
      <c r="X47" s="5"/>
      <c r="Y47" s="5"/>
      <c r="AA47" s="5"/>
      <c r="AB47" s="5"/>
    </row>
    <row r="48" spans="2:28" x14ac:dyDescent="0.3">
      <c r="D48" s="5"/>
      <c r="F48" s="5"/>
      <c r="G48" s="5" t="s">
        <v>41</v>
      </c>
      <c r="L48" s="5"/>
      <c r="M48" s="5"/>
      <c r="O48" s="5"/>
      <c r="P48" s="5"/>
      <c r="R48" s="5"/>
      <c r="S48" s="5"/>
      <c r="U48" s="5"/>
      <c r="V48" s="5"/>
      <c r="X48" s="5"/>
      <c r="Y48" s="5"/>
      <c r="AA48" s="5"/>
      <c r="AB48" s="5"/>
    </row>
    <row r="49" spans="2:28" ht="33.75" customHeight="1" x14ac:dyDescent="0.3">
      <c r="B49" s="80"/>
      <c r="C49" s="81"/>
      <c r="D49" s="81"/>
      <c r="E49" s="81"/>
      <c r="F49" s="81"/>
      <c r="G49" s="81"/>
      <c r="H49" s="81"/>
      <c r="I49" s="81"/>
      <c r="L49" s="5"/>
      <c r="M49" s="5"/>
      <c r="O49" s="5"/>
      <c r="P49" s="5"/>
      <c r="R49" s="5" t="s">
        <v>41</v>
      </c>
      <c r="S49" s="5"/>
      <c r="U49" s="5"/>
      <c r="V49" s="5"/>
      <c r="X49" s="5"/>
      <c r="Y49" s="5"/>
      <c r="AA49" s="5"/>
      <c r="AB49" s="5"/>
    </row>
    <row r="50" spans="2:28" x14ac:dyDescent="0.3">
      <c r="E50" s="77"/>
      <c r="F50" s="5"/>
      <c r="G50" s="5"/>
      <c r="L50" s="5"/>
      <c r="M50" s="5"/>
      <c r="O50" s="5"/>
      <c r="P50" s="5"/>
      <c r="R50" s="5"/>
      <c r="S50" s="5"/>
      <c r="U50" s="5"/>
      <c r="V50" s="5"/>
      <c r="X50" s="5"/>
      <c r="Y50" s="5"/>
      <c r="AA50" s="5"/>
      <c r="AB50" s="5"/>
    </row>
    <row r="51" spans="2:28" x14ac:dyDescent="0.3">
      <c r="F51" s="5"/>
      <c r="G51" s="5"/>
      <c r="L51" s="5"/>
      <c r="M51" s="5"/>
      <c r="O51" s="5"/>
      <c r="P51" s="5"/>
      <c r="R51" s="5"/>
      <c r="S51" s="5"/>
      <c r="U51" s="5"/>
      <c r="V51" s="5"/>
      <c r="X51" s="5"/>
      <c r="Y51" s="5"/>
      <c r="AA51" s="5"/>
      <c r="AB51" s="5"/>
    </row>
    <row r="52" spans="2:28" x14ac:dyDescent="0.3">
      <c r="F52" s="5"/>
      <c r="G52" s="5"/>
      <c r="L52" s="5"/>
      <c r="M52" s="5"/>
      <c r="O52" s="5"/>
      <c r="P52" s="5"/>
      <c r="R52" s="5"/>
      <c r="S52" s="5"/>
      <c r="U52" s="5"/>
      <c r="V52" s="5"/>
      <c r="X52" s="5"/>
      <c r="Y52" s="5"/>
      <c r="AA52" s="5"/>
      <c r="AB52" s="5"/>
    </row>
    <row r="53" spans="2:28" x14ac:dyDescent="0.3">
      <c r="F53" s="5"/>
      <c r="G53" s="5"/>
      <c r="L53" s="5"/>
      <c r="M53" s="5"/>
      <c r="O53" s="5"/>
      <c r="P53" s="5"/>
      <c r="R53" s="5"/>
      <c r="S53" s="5"/>
      <c r="U53" s="5"/>
      <c r="X53" s="5"/>
      <c r="Y53" s="5"/>
      <c r="AA53" s="5"/>
      <c r="AB53" s="5"/>
    </row>
    <row r="54" spans="2:28" x14ac:dyDescent="0.3">
      <c r="F54" s="5"/>
      <c r="G54" s="5"/>
      <c r="L54" s="5"/>
      <c r="M54" s="5"/>
      <c r="O54" s="5"/>
      <c r="P54" s="5"/>
      <c r="R54" s="5"/>
      <c r="S54" s="5"/>
      <c r="U54" s="5"/>
      <c r="X54" s="5"/>
      <c r="Y54" s="5"/>
      <c r="AA54" s="5"/>
      <c r="AB54" s="5"/>
    </row>
    <row r="55" spans="2:28" x14ac:dyDescent="0.3">
      <c r="F55" s="5"/>
      <c r="G55" s="5"/>
      <c r="L55" s="5"/>
      <c r="M55" s="5"/>
      <c r="O55" s="5"/>
      <c r="P55" s="5"/>
      <c r="R55" s="5"/>
      <c r="S55" s="5"/>
      <c r="U55" s="5"/>
      <c r="X55" s="5"/>
      <c r="Y55" s="5"/>
      <c r="AA55" s="5"/>
      <c r="AB55" s="5"/>
    </row>
    <row r="56" spans="2:28" x14ac:dyDescent="0.3">
      <c r="F56" s="5"/>
      <c r="G56" s="5"/>
      <c r="L56" s="5"/>
      <c r="M56" s="5"/>
      <c r="O56" s="5"/>
      <c r="P56" s="5"/>
      <c r="R56" s="5"/>
      <c r="S56" s="5"/>
      <c r="U56" s="5"/>
      <c r="X56" s="5"/>
      <c r="Y56" s="5"/>
      <c r="AA56" s="5"/>
      <c r="AB56" s="5"/>
    </row>
    <row r="57" spans="2:28" x14ac:dyDescent="0.3">
      <c r="F57" s="5"/>
      <c r="G57" s="5"/>
      <c r="L57" s="5"/>
      <c r="O57" s="5"/>
      <c r="P57" s="5"/>
      <c r="R57" s="5"/>
      <c r="S57" s="5"/>
      <c r="U57" s="5"/>
      <c r="X57" s="5"/>
      <c r="AA57" s="5"/>
      <c r="AB57" s="5"/>
    </row>
    <row r="58" spans="2:28" x14ac:dyDescent="0.3">
      <c r="F58" s="5"/>
      <c r="G58" s="5"/>
      <c r="L58" s="5"/>
      <c r="S58" s="5"/>
    </row>
    <row r="59" spans="2:28" x14ac:dyDescent="0.3">
      <c r="F59" s="5"/>
      <c r="G59" s="5"/>
      <c r="L59" s="5"/>
      <c r="S59" s="5"/>
    </row>
    <row r="60" spans="2:28" x14ac:dyDescent="0.3">
      <c r="F60" s="5"/>
      <c r="G60" s="5"/>
      <c r="L60" s="5"/>
      <c r="S60" s="5"/>
    </row>
    <row r="61" spans="2:28" x14ac:dyDescent="0.3">
      <c r="F61" s="5"/>
    </row>
    <row r="62" spans="2:28" x14ac:dyDescent="0.3">
      <c r="F62" s="5"/>
    </row>
  </sheetData>
  <mergeCells count="26">
    <mergeCell ref="B17:B19"/>
    <mergeCell ref="B2:AA2"/>
    <mergeCell ref="Z3:AA3"/>
    <mergeCell ref="B4:C6"/>
    <mergeCell ref="D4:F4"/>
    <mergeCell ref="G4:I4"/>
    <mergeCell ref="J4:L4"/>
    <mergeCell ref="M4:O4"/>
    <mergeCell ref="P4:R4"/>
    <mergeCell ref="S4:U4"/>
    <mergeCell ref="V4:X4"/>
    <mergeCell ref="Y4:AA4"/>
    <mergeCell ref="B7:C7"/>
    <mergeCell ref="B8:B10"/>
    <mergeCell ref="B11:B13"/>
    <mergeCell ref="B14:B16"/>
    <mergeCell ref="B38:B40"/>
    <mergeCell ref="B41:B43"/>
    <mergeCell ref="B44:B46"/>
    <mergeCell ref="B49:I49"/>
    <mergeCell ref="B20:B22"/>
    <mergeCell ref="B23:B25"/>
    <mergeCell ref="B26:B28"/>
    <mergeCell ref="B29:B31"/>
    <mergeCell ref="B32:B34"/>
    <mergeCell ref="B35:B37"/>
  </mergeCells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62"/>
  <sheetViews>
    <sheetView workbookViewId="0">
      <selection activeCell="B4" sqref="B4:C6"/>
    </sheetView>
  </sheetViews>
  <sheetFormatPr defaultRowHeight="16.5" x14ac:dyDescent="0.3"/>
  <cols>
    <col min="1" max="1" width="1.25" style="1" customWidth="1"/>
    <col min="2" max="2" width="5.125" style="2" customWidth="1"/>
    <col min="3" max="3" width="7.5" style="3" customWidth="1"/>
    <col min="4" max="4" width="9.75" style="1" customWidth="1"/>
    <col min="5" max="5" width="10.75" style="4" customWidth="1"/>
    <col min="6" max="6" width="9.75" style="1" customWidth="1"/>
    <col min="7" max="7" width="8.875" style="1" customWidth="1"/>
    <col min="8" max="8" width="9.5" style="4" customWidth="1"/>
    <col min="9" max="9" width="9.375" style="5" customWidth="1"/>
    <col min="10" max="10" width="9.25" style="5" customWidth="1"/>
    <col min="11" max="11" width="9.75" style="4" customWidth="1"/>
    <col min="12" max="12" width="9.25" style="1" customWidth="1"/>
    <col min="13" max="13" width="9.375" style="1" customWidth="1"/>
    <col min="14" max="14" width="9.75" style="4" customWidth="1"/>
    <col min="15" max="15" width="9.625" style="1" customWidth="1"/>
    <col min="16" max="16" width="9.5" style="1" customWidth="1"/>
    <col min="17" max="17" width="10" style="4" customWidth="1"/>
    <col min="18" max="18" width="10.125" style="1" customWidth="1"/>
    <col min="19" max="19" width="9.5" style="1" customWidth="1"/>
    <col min="20" max="20" width="9.5" style="4" customWidth="1"/>
    <col min="21" max="21" width="9.75" style="1" customWidth="1"/>
    <col min="22" max="22" width="8.5" style="1" customWidth="1"/>
    <col min="23" max="23" width="8.5" style="4" customWidth="1"/>
    <col min="24" max="24" width="9.625" style="1" customWidth="1"/>
    <col min="25" max="25" width="8.25" style="1" customWidth="1"/>
    <col min="26" max="26" width="8.25" style="4" customWidth="1"/>
    <col min="27" max="28" width="8.25" style="1" customWidth="1"/>
    <col min="29" max="16384" width="9" style="1"/>
  </cols>
  <sheetData>
    <row r="2" spans="2:28" ht="36" customHeight="1" x14ac:dyDescent="0.3">
      <c r="B2" s="90" t="s">
        <v>0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</row>
    <row r="3" spans="2:28" ht="14.25" customHeight="1" thickBot="1" x14ac:dyDescent="0.35">
      <c r="Z3" s="91" t="s">
        <v>1</v>
      </c>
      <c r="AA3" s="91"/>
    </row>
    <row r="4" spans="2:28" s="6" customFormat="1" ht="30" customHeight="1" x14ac:dyDescent="0.25">
      <c r="B4" s="92" t="s">
        <v>2</v>
      </c>
      <c r="C4" s="93"/>
      <c r="D4" s="96" t="s">
        <v>3</v>
      </c>
      <c r="E4" s="97"/>
      <c r="F4" s="98"/>
      <c r="G4" s="82" t="s">
        <v>4</v>
      </c>
      <c r="H4" s="83"/>
      <c r="I4" s="99"/>
      <c r="J4" s="100" t="s">
        <v>5</v>
      </c>
      <c r="K4" s="101"/>
      <c r="L4" s="102"/>
      <c r="M4" s="82" t="s">
        <v>6</v>
      </c>
      <c r="N4" s="83"/>
      <c r="O4" s="99"/>
      <c r="P4" s="100" t="s">
        <v>7</v>
      </c>
      <c r="Q4" s="101"/>
      <c r="R4" s="102"/>
      <c r="S4" s="82" t="s">
        <v>8</v>
      </c>
      <c r="T4" s="83"/>
      <c r="U4" s="99"/>
      <c r="V4" s="100" t="s">
        <v>9</v>
      </c>
      <c r="W4" s="101"/>
      <c r="X4" s="102"/>
      <c r="Y4" s="82" t="s">
        <v>10</v>
      </c>
      <c r="Z4" s="83"/>
      <c r="AA4" s="84"/>
    </row>
    <row r="5" spans="2:28" s="3" customFormat="1" ht="23.25" customHeight="1" x14ac:dyDescent="0.3">
      <c r="B5" s="94"/>
      <c r="C5" s="95"/>
      <c r="D5" s="7" t="s">
        <v>11</v>
      </c>
      <c r="E5" s="8" t="s">
        <v>12</v>
      </c>
      <c r="F5" s="9" t="s">
        <v>13</v>
      </c>
      <c r="G5" s="10" t="s">
        <v>14</v>
      </c>
      <c r="H5" s="11" t="s">
        <v>15</v>
      </c>
      <c r="I5" s="12" t="s">
        <v>16</v>
      </c>
      <c r="J5" s="13" t="s">
        <v>14</v>
      </c>
      <c r="K5" s="14" t="s">
        <v>15</v>
      </c>
      <c r="L5" s="15" t="s">
        <v>16</v>
      </c>
      <c r="M5" s="10" t="s">
        <v>14</v>
      </c>
      <c r="N5" s="11" t="s">
        <v>15</v>
      </c>
      <c r="O5" s="12" t="s">
        <v>16</v>
      </c>
      <c r="P5" s="13" t="s">
        <v>14</v>
      </c>
      <c r="Q5" s="14" t="s">
        <v>15</v>
      </c>
      <c r="R5" s="15" t="s">
        <v>16</v>
      </c>
      <c r="S5" s="10" t="s">
        <v>14</v>
      </c>
      <c r="T5" s="11" t="s">
        <v>15</v>
      </c>
      <c r="U5" s="12" t="s">
        <v>16</v>
      </c>
      <c r="V5" s="13" t="s">
        <v>14</v>
      </c>
      <c r="W5" s="14" t="s">
        <v>15</v>
      </c>
      <c r="X5" s="15" t="s">
        <v>16</v>
      </c>
      <c r="Y5" s="10" t="s">
        <v>17</v>
      </c>
      <c r="Z5" s="11" t="s">
        <v>15</v>
      </c>
      <c r="AA5" s="16" t="s">
        <v>18</v>
      </c>
    </row>
    <row r="6" spans="2:28" s="3" customFormat="1" ht="23.25" customHeight="1" x14ac:dyDescent="0.3">
      <c r="B6" s="94"/>
      <c r="C6" s="95"/>
      <c r="D6" s="17" t="s">
        <v>19</v>
      </c>
      <c r="E6" s="18" t="s">
        <v>20</v>
      </c>
      <c r="F6" s="19" t="s">
        <v>19</v>
      </c>
      <c r="G6" s="17" t="s">
        <v>19</v>
      </c>
      <c r="H6" s="18" t="s">
        <v>20</v>
      </c>
      <c r="I6" s="19" t="s">
        <v>19</v>
      </c>
      <c r="J6" s="20" t="s">
        <v>19</v>
      </c>
      <c r="K6" s="18" t="s">
        <v>20</v>
      </c>
      <c r="L6" s="21" t="s">
        <v>19</v>
      </c>
      <c r="M6" s="17" t="s">
        <v>19</v>
      </c>
      <c r="N6" s="18" t="s">
        <v>20</v>
      </c>
      <c r="O6" s="19" t="s">
        <v>19</v>
      </c>
      <c r="P6" s="20" t="s">
        <v>19</v>
      </c>
      <c r="Q6" s="18" t="s">
        <v>20</v>
      </c>
      <c r="R6" s="21" t="s">
        <v>19</v>
      </c>
      <c r="S6" s="17" t="s">
        <v>19</v>
      </c>
      <c r="T6" s="18" t="s">
        <v>20</v>
      </c>
      <c r="U6" s="19" t="s">
        <v>19</v>
      </c>
      <c r="V6" s="20" t="s">
        <v>19</v>
      </c>
      <c r="W6" s="18" t="s">
        <v>20</v>
      </c>
      <c r="X6" s="21" t="s">
        <v>19</v>
      </c>
      <c r="Y6" s="17" t="s">
        <v>19</v>
      </c>
      <c r="Z6" s="18" t="s">
        <v>20</v>
      </c>
      <c r="AA6" s="22" t="s">
        <v>19</v>
      </c>
    </row>
    <row r="7" spans="2:28" s="31" customFormat="1" ht="21" customHeight="1" x14ac:dyDescent="0.3">
      <c r="B7" s="85" t="s">
        <v>21</v>
      </c>
      <c r="C7" s="86"/>
      <c r="D7" s="23">
        <f>SUM(D8:D10)</f>
        <v>17858804</v>
      </c>
      <c r="E7" s="24">
        <f>D7-F7</f>
        <v>3548445</v>
      </c>
      <c r="F7" s="25">
        <f>SUM(F8:F10)</f>
        <v>14310359</v>
      </c>
      <c r="G7" s="23">
        <f>SUM(G8:G10)</f>
        <v>6182435</v>
      </c>
      <c r="H7" s="24">
        <f t="shared" ref="H7:H46" si="0">G7-I7</f>
        <v>1216278</v>
      </c>
      <c r="I7" s="25">
        <f>SUM(I8:I10)</f>
        <v>4966157</v>
      </c>
      <c r="J7" s="26">
        <f>SUM(J8:J10)</f>
        <v>6340565</v>
      </c>
      <c r="K7" s="24">
        <f>J7-L7</f>
        <v>1175987</v>
      </c>
      <c r="L7" s="27">
        <f>SUM(L8:L10)</f>
        <v>5164578</v>
      </c>
      <c r="M7" s="23">
        <f>SUM(M8:M10)</f>
        <v>1560057</v>
      </c>
      <c r="N7" s="24">
        <f>M7-O7</f>
        <v>317709</v>
      </c>
      <c r="O7" s="25">
        <f>SUM(O8:O10)</f>
        <v>1242348</v>
      </c>
      <c r="P7" s="26">
        <f>SUM(P8:P10)</f>
        <v>1697135</v>
      </c>
      <c r="Q7" s="24">
        <f>P7-R7</f>
        <v>378340</v>
      </c>
      <c r="R7" s="27">
        <f>SUM(R8:R10)</f>
        <v>1318795</v>
      </c>
      <c r="S7" s="23">
        <f>SUM(S8:S10)</f>
        <v>1482306</v>
      </c>
      <c r="T7" s="24">
        <f>S7-U7</f>
        <v>398708</v>
      </c>
      <c r="U7" s="25">
        <f>SUM(U8:U10)</f>
        <v>1083598</v>
      </c>
      <c r="V7" s="26">
        <f>SUM(V8:V10)</f>
        <v>596306</v>
      </c>
      <c r="W7" s="24">
        <f>V7-X7</f>
        <v>61423</v>
      </c>
      <c r="X7" s="27">
        <f>SUM(X8:X10)</f>
        <v>534883</v>
      </c>
      <c r="Y7" s="23">
        <f>SUM(Y8:Y10)</f>
        <v>0</v>
      </c>
      <c r="Z7" s="28">
        <f>SUM(Z8:Z10)</f>
        <v>0</v>
      </c>
      <c r="AA7" s="29">
        <f>SUM(AA8:AA10)</f>
        <v>0</v>
      </c>
      <c r="AB7" s="30"/>
    </row>
    <row r="8" spans="2:28" s="40" customFormat="1" ht="20.25" customHeight="1" x14ac:dyDescent="0.3">
      <c r="B8" s="87" t="s">
        <v>22</v>
      </c>
      <c r="C8" s="32" t="s">
        <v>23</v>
      </c>
      <c r="D8" s="33">
        <f>SUM(D11,D14,D17,D20,D23,D26,D29,D32,D35,D38,D41,D44)</f>
        <v>8464437</v>
      </c>
      <c r="E8" s="34">
        <f>D8-F8</f>
        <v>676721</v>
      </c>
      <c r="F8" s="35">
        <f>SUM(I8,L8,O8,R8,U8,X8,AA8)</f>
        <v>7787716</v>
      </c>
      <c r="G8" s="33">
        <f>SUM(G11,G14,G17,G20,G23,G26,G29,G32,G35,G38,G41,G44)</f>
        <v>2855438</v>
      </c>
      <c r="H8" s="34">
        <f t="shared" si="0"/>
        <v>133696</v>
      </c>
      <c r="I8" s="35">
        <f>SUM(I11,I14,I17,I20,I23,I26,I29,I32,I35,I38,I41,I44)</f>
        <v>2721742</v>
      </c>
      <c r="J8" s="36">
        <f t="shared" ref="J8:J10" si="1">SUM(J11,J14,J17,J20,J23,J26,J29,J32,J35,J38,J41,J44)</f>
        <v>2959067</v>
      </c>
      <c r="K8" s="34">
        <f>J8-L8</f>
        <v>164843</v>
      </c>
      <c r="L8" s="37">
        <f t="shared" ref="L8:M10" si="2">SUM(L11,L14,L17,L20,L23,L26,L29,L32,L35,L38,L41,L44)</f>
        <v>2794224</v>
      </c>
      <c r="M8" s="33">
        <f t="shared" si="2"/>
        <v>810536</v>
      </c>
      <c r="N8" s="34">
        <f>M8-O8</f>
        <v>115665</v>
      </c>
      <c r="O8" s="35">
        <f t="shared" ref="O8:P10" si="3">SUM(O11,O14,O17,O20,O23,O26,O29,O32,O35,O38,O41,O44)</f>
        <v>694871</v>
      </c>
      <c r="P8" s="36">
        <f t="shared" si="3"/>
        <v>818657</v>
      </c>
      <c r="Q8" s="34">
        <f>P8-R8</f>
        <v>73715</v>
      </c>
      <c r="R8" s="37">
        <f t="shared" ref="R8:S10" si="4">SUM(R11,R14,R17,R20,R23,R26,R29,R32,R35,R38,R41,R44)</f>
        <v>744942</v>
      </c>
      <c r="S8" s="33">
        <f t="shared" si="4"/>
        <v>723554</v>
      </c>
      <c r="T8" s="34">
        <f>S8-U8</f>
        <v>167895</v>
      </c>
      <c r="U8" s="35">
        <f t="shared" ref="U8:V10" si="5">SUM(U11,U14,U17,U20,U23,U26,U29,U32,U35,U38,U41,U44)</f>
        <v>555659</v>
      </c>
      <c r="V8" s="36">
        <f t="shared" si="5"/>
        <v>297185</v>
      </c>
      <c r="W8" s="34">
        <f>V8-X8</f>
        <v>20907</v>
      </c>
      <c r="X8" s="37">
        <f>SUM(X11,X14,X17,X20,X23,X26,X29,X32,X35,X38,X41,X44)</f>
        <v>276278</v>
      </c>
      <c r="Y8" s="33"/>
      <c r="Z8" s="34"/>
      <c r="AA8" s="38"/>
      <c r="AB8" s="39"/>
    </row>
    <row r="9" spans="2:28" s="40" customFormat="1" ht="20.25" customHeight="1" x14ac:dyDescent="0.3">
      <c r="B9" s="88"/>
      <c r="C9" s="41" t="s">
        <v>24</v>
      </c>
      <c r="D9" s="42">
        <f>SUM(D12,D15,D18,D21,D24,D27,D30,D33,D36,D39,D42,D45)</f>
        <v>6030800</v>
      </c>
      <c r="E9" s="43">
        <f>D9-F9</f>
        <v>2873432</v>
      </c>
      <c r="F9" s="35">
        <f>SUM(I9,L9,O9,R9,U9,X9,AA9)</f>
        <v>3157368</v>
      </c>
      <c r="G9" s="42">
        <f>SUM(G12,G15,G18,G21,G24,G27,G30,G33,G36,G39,G42,G45)</f>
        <v>2323052</v>
      </c>
      <c r="H9" s="43">
        <f t="shared" si="0"/>
        <v>1080723</v>
      </c>
      <c r="I9" s="44">
        <f>SUM(I12,I15,I18,I21,I24,I27,I30,I33,I36,I39,I42,I45)</f>
        <v>1242329</v>
      </c>
      <c r="J9" s="45">
        <f t="shared" si="1"/>
        <v>2101504</v>
      </c>
      <c r="K9" s="43">
        <f>J9-L9</f>
        <v>1006040</v>
      </c>
      <c r="L9" s="46">
        <f t="shared" si="2"/>
        <v>1095464</v>
      </c>
      <c r="M9" s="42">
        <f t="shared" si="2"/>
        <v>369939</v>
      </c>
      <c r="N9" s="43">
        <f>M9-O9</f>
        <v>227264</v>
      </c>
      <c r="O9" s="44">
        <f t="shared" si="3"/>
        <v>142675</v>
      </c>
      <c r="P9" s="45">
        <f t="shared" si="3"/>
        <v>563355</v>
      </c>
      <c r="Q9" s="43">
        <f>P9-R9</f>
        <v>299917</v>
      </c>
      <c r="R9" s="46">
        <f t="shared" si="4"/>
        <v>263438</v>
      </c>
      <c r="S9" s="42">
        <f t="shared" si="4"/>
        <v>526912</v>
      </c>
      <c r="T9" s="43">
        <f>S9-U9</f>
        <v>210572</v>
      </c>
      <c r="U9" s="44">
        <f t="shared" si="5"/>
        <v>316340</v>
      </c>
      <c r="V9" s="45">
        <f t="shared" si="5"/>
        <v>146038</v>
      </c>
      <c r="W9" s="43">
        <f>V9-X9</f>
        <v>48916</v>
      </c>
      <c r="X9" s="46">
        <f>SUM(X12,X15,X18,X21,X24,X27,X30,X33,X36,X39,X42,X45)</f>
        <v>97122</v>
      </c>
      <c r="Y9" s="42"/>
      <c r="Z9" s="43"/>
      <c r="AA9" s="47"/>
      <c r="AB9" s="39"/>
    </row>
    <row r="10" spans="2:28" s="40" customFormat="1" ht="20.25" customHeight="1" x14ac:dyDescent="0.3">
      <c r="B10" s="88"/>
      <c r="C10" s="48" t="s">
        <v>25</v>
      </c>
      <c r="D10" s="49">
        <f>SUM(D13,D16,D19,D22,D25,D28,D31,D34,D37,D40,D43,D46)</f>
        <v>3363567</v>
      </c>
      <c r="E10" s="50">
        <f>D10-F10</f>
        <v>-1708</v>
      </c>
      <c r="F10" s="104">
        <f>SUM(I10,L10,O10,R10,U10,X10,AA10)</f>
        <v>3365275</v>
      </c>
      <c r="G10" s="49">
        <f>SUM(G13,G16,G19,G22,G25,G28,G31,G34,G37,G40,G43,G46)</f>
        <v>1003945</v>
      </c>
      <c r="H10" s="50">
        <f t="shared" si="0"/>
        <v>1859</v>
      </c>
      <c r="I10" s="51">
        <f>SUM(I13,I16,I19,I22,I25,I28,I31,I34,I37,I40,I43,I46)</f>
        <v>1002086</v>
      </c>
      <c r="J10" s="52">
        <f t="shared" si="1"/>
        <v>1279994</v>
      </c>
      <c r="K10" s="50">
        <f>J10-L10</f>
        <v>5104</v>
      </c>
      <c r="L10" s="53">
        <f t="shared" si="2"/>
        <v>1274890</v>
      </c>
      <c r="M10" s="49">
        <f t="shared" si="2"/>
        <v>379582</v>
      </c>
      <c r="N10" s="50">
        <f>M10-O10</f>
        <v>-25220</v>
      </c>
      <c r="O10" s="51">
        <f t="shared" si="3"/>
        <v>404802</v>
      </c>
      <c r="P10" s="52">
        <f t="shared" si="3"/>
        <v>315123</v>
      </c>
      <c r="Q10" s="50">
        <f>P10-R10</f>
        <v>4708</v>
      </c>
      <c r="R10" s="53">
        <f t="shared" si="4"/>
        <v>310415</v>
      </c>
      <c r="S10" s="49">
        <f t="shared" si="4"/>
        <v>231840</v>
      </c>
      <c r="T10" s="50">
        <f>S10-U10</f>
        <v>20241</v>
      </c>
      <c r="U10" s="51">
        <f t="shared" si="5"/>
        <v>211599</v>
      </c>
      <c r="V10" s="52">
        <f t="shared" si="5"/>
        <v>153083</v>
      </c>
      <c r="W10" s="50">
        <f>V10-X10</f>
        <v>-8400</v>
      </c>
      <c r="X10" s="53">
        <f>SUM(X13,X16,X19,X22,X25,X28,X31,X34,X37,X40,X43,X46)</f>
        <v>161483</v>
      </c>
      <c r="Y10" s="49">
        <f>SUM(Y13,Y16,Y19,Y22,Y25,Y28,Y31,Y34,Y37,Y40,Y43,Y46)</f>
        <v>0</v>
      </c>
      <c r="Z10" s="50">
        <f>Y10-AA10</f>
        <v>0</v>
      </c>
      <c r="AA10" s="54">
        <f>SUM(AA13,AA16,AA19,AA22,AA25,AA28,AA31,AA34,AA37,AA40,AA43,AA46)</f>
        <v>0</v>
      </c>
      <c r="AB10" s="39"/>
    </row>
    <row r="11" spans="2:28" s="40" customFormat="1" ht="20.25" customHeight="1" x14ac:dyDescent="0.3">
      <c r="B11" s="88" t="s">
        <v>26</v>
      </c>
      <c r="C11" s="55" t="s">
        <v>23</v>
      </c>
      <c r="D11" s="23">
        <f>G11+J11+M11+P11+S11+V11</f>
        <v>707580</v>
      </c>
      <c r="E11" s="24">
        <f t="shared" ref="E11:E46" si="6">D11-F11</f>
        <v>90391</v>
      </c>
      <c r="F11" s="25">
        <f>I11+L11+O11+R11+U11+X11</f>
        <v>617189</v>
      </c>
      <c r="G11" s="23">
        <v>238640</v>
      </c>
      <c r="H11" s="24">
        <f t="shared" si="0"/>
        <v>27713</v>
      </c>
      <c r="I11" s="23">
        <v>210927</v>
      </c>
      <c r="J11" s="26">
        <v>244989</v>
      </c>
      <c r="K11" s="24">
        <f t="shared" ref="K11:K45" si="7">J11-L11</f>
        <v>20495</v>
      </c>
      <c r="L11" s="26">
        <v>224494</v>
      </c>
      <c r="M11" s="23">
        <v>68697</v>
      </c>
      <c r="N11" s="24">
        <f t="shared" ref="N11:N45" si="8">M11-O11</f>
        <v>11589</v>
      </c>
      <c r="O11" s="23">
        <v>57108</v>
      </c>
      <c r="P11" s="26">
        <v>69771</v>
      </c>
      <c r="Q11" s="24">
        <f t="shared" ref="Q11:Q45" si="9">P11-R11</f>
        <v>11312</v>
      </c>
      <c r="R11" s="26">
        <v>58459</v>
      </c>
      <c r="S11" s="23">
        <v>60284</v>
      </c>
      <c r="T11" s="24">
        <f>S11-U11</f>
        <v>15362</v>
      </c>
      <c r="U11" s="23">
        <v>44922</v>
      </c>
      <c r="V11" s="26">
        <v>25199</v>
      </c>
      <c r="W11" s="24">
        <f t="shared" ref="W11:W45" si="10">V11-X11</f>
        <v>3920</v>
      </c>
      <c r="X11" s="26">
        <v>21279</v>
      </c>
      <c r="Y11" s="23"/>
      <c r="Z11" s="24"/>
      <c r="AA11" s="23"/>
      <c r="AB11" s="39"/>
    </row>
    <row r="12" spans="2:28" s="40" customFormat="1" ht="20.25" customHeight="1" x14ac:dyDescent="0.3">
      <c r="B12" s="88"/>
      <c r="C12" s="55" t="s">
        <v>24</v>
      </c>
      <c r="D12" s="23">
        <f>G12+J12+M12+P12+S12+V12</f>
        <v>319266</v>
      </c>
      <c r="E12" s="56">
        <f>D12-F12</f>
        <v>82319</v>
      </c>
      <c r="F12" s="25">
        <f t="shared" ref="F12:F46" si="11">I12+L12+O12+R12+U12+X12</f>
        <v>236947</v>
      </c>
      <c r="G12" s="23">
        <v>122888</v>
      </c>
      <c r="H12" s="24">
        <f t="shared" si="0"/>
        <v>30482</v>
      </c>
      <c r="I12" s="23">
        <v>92406</v>
      </c>
      <c r="J12" s="26">
        <v>114011</v>
      </c>
      <c r="K12" s="24">
        <f t="shared" si="7"/>
        <v>31424</v>
      </c>
      <c r="L12" s="26">
        <v>82587</v>
      </c>
      <c r="M12" s="23">
        <v>13769</v>
      </c>
      <c r="N12" s="24">
        <f t="shared" si="8"/>
        <v>4217</v>
      </c>
      <c r="O12" s="23">
        <v>9552</v>
      </c>
      <c r="P12" s="26">
        <v>26387</v>
      </c>
      <c r="Q12" s="24">
        <f t="shared" si="9"/>
        <v>7606</v>
      </c>
      <c r="R12" s="26">
        <v>18781</v>
      </c>
      <c r="S12" s="23">
        <v>34094</v>
      </c>
      <c r="T12" s="24">
        <f t="shared" ref="T12:T45" si="12">S12-U12</f>
        <v>7483</v>
      </c>
      <c r="U12" s="23">
        <v>26611</v>
      </c>
      <c r="V12" s="26">
        <v>8117</v>
      </c>
      <c r="W12" s="24">
        <f t="shared" si="10"/>
        <v>1107</v>
      </c>
      <c r="X12" s="26">
        <v>7010</v>
      </c>
      <c r="Y12" s="23"/>
      <c r="Z12" s="24"/>
      <c r="AA12" s="23"/>
      <c r="AB12" s="39"/>
    </row>
    <row r="13" spans="2:28" s="40" customFormat="1" ht="20.25" customHeight="1" x14ac:dyDescent="0.3">
      <c r="B13" s="88"/>
      <c r="C13" s="55" t="s">
        <v>25</v>
      </c>
      <c r="D13" s="23">
        <f>G13+J13+M13+P13+S13+V13+Y13</f>
        <v>269417</v>
      </c>
      <c r="E13" s="24">
        <f t="shared" si="6"/>
        <v>27427</v>
      </c>
      <c r="F13" s="25">
        <f t="shared" si="11"/>
        <v>241990</v>
      </c>
      <c r="G13" s="23">
        <v>81574</v>
      </c>
      <c r="H13" s="24">
        <f t="shared" si="0"/>
        <v>7557</v>
      </c>
      <c r="I13" s="23">
        <v>74017</v>
      </c>
      <c r="J13" s="26">
        <v>101944</v>
      </c>
      <c r="K13" s="24">
        <f t="shared" si="7"/>
        <v>13781</v>
      </c>
      <c r="L13" s="26">
        <v>88163</v>
      </c>
      <c r="M13" s="23">
        <v>28145</v>
      </c>
      <c r="N13" s="24">
        <f t="shared" si="8"/>
        <v>-590</v>
      </c>
      <c r="O13" s="23">
        <v>28735</v>
      </c>
      <c r="P13" s="26">
        <v>25810</v>
      </c>
      <c r="Q13" s="24">
        <f t="shared" si="9"/>
        <v>1455</v>
      </c>
      <c r="R13" s="26">
        <v>24355</v>
      </c>
      <c r="S13" s="23">
        <v>18480</v>
      </c>
      <c r="T13" s="24">
        <f t="shared" si="12"/>
        <v>2911</v>
      </c>
      <c r="U13" s="23">
        <v>15569</v>
      </c>
      <c r="V13" s="26">
        <v>13464</v>
      </c>
      <c r="W13" s="24">
        <f t="shared" si="10"/>
        <v>2313</v>
      </c>
      <c r="X13" s="26">
        <v>11151</v>
      </c>
      <c r="Y13" s="23"/>
      <c r="Z13" s="24">
        <f>Y13-AA13</f>
        <v>0</v>
      </c>
      <c r="AA13" s="23"/>
      <c r="AB13" s="39"/>
    </row>
    <row r="14" spans="2:28" s="40" customFormat="1" ht="20.25" customHeight="1" x14ac:dyDescent="0.3">
      <c r="B14" s="88" t="s">
        <v>27</v>
      </c>
      <c r="C14" s="55" t="s">
        <v>28</v>
      </c>
      <c r="D14" s="23">
        <f>G14+J14+M14+P14+S14+V14</f>
        <v>614043</v>
      </c>
      <c r="E14" s="24">
        <f t="shared" si="6"/>
        <v>11778</v>
      </c>
      <c r="F14" s="25">
        <f t="shared" si="11"/>
        <v>602265</v>
      </c>
      <c r="G14" s="23">
        <v>203943</v>
      </c>
      <c r="H14" s="24">
        <f t="shared" si="0"/>
        <v>-2826</v>
      </c>
      <c r="I14" s="23">
        <v>206769</v>
      </c>
      <c r="J14" s="26">
        <v>215989</v>
      </c>
      <c r="K14" s="24">
        <f t="shared" si="7"/>
        <v>-3423</v>
      </c>
      <c r="L14" s="26">
        <v>219412</v>
      </c>
      <c r="M14" s="23">
        <v>61608</v>
      </c>
      <c r="N14" s="24">
        <f t="shared" si="8"/>
        <v>4884</v>
      </c>
      <c r="O14" s="23">
        <v>56724</v>
      </c>
      <c r="P14" s="26">
        <v>57675</v>
      </c>
      <c r="Q14" s="24">
        <f t="shared" si="9"/>
        <v>1721</v>
      </c>
      <c r="R14" s="26">
        <v>55954</v>
      </c>
      <c r="S14" s="23">
        <v>52223</v>
      </c>
      <c r="T14" s="24">
        <f t="shared" si="12"/>
        <v>9866</v>
      </c>
      <c r="U14" s="23">
        <v>42357</v>
      </c>
      <c r="V14" s="26">
        <v>22605</v>
      </c>
      <c r="W14" s="24">
        <f t="shared" si="10"/>
        <v>1556</v>
      </c>
      <c r="X14" s="26">
        <v>21049</v>
      </c>
      <c r="Y14" s="23"/>
      <c r="Z14" s="24"/>
      <c r="AA14" s="23"/>
      <c r="AB14" s="39"/>
    </row>
    <row r="15" spans="2:28" s="40" customFormat="1" ht="20.25" customHeight="1" x14ac:dyDescent="0.3">
      <c r="B15" s="88"/>
      <c r="C15" s="55" t="s">
        <v>29</v>
      </c>
      <c r="D15" s="23">
        <f>G15+J15+M15+P15+S15+V15</f>
        <v>300808</v>
      </c>
      <c r="E15" s="24">
        <f t="shared" si="6"/>
        <v>59967</v>
      </c>
      <c r="F15" s="25">
        <f t="shared" si="11"/>
        <v>240841</v>
      </c>
      <c r="G15" s="23">
        <v>116614</v>
      </c>
      <c r="H15" s="24">
        <f t="shared" si="0"/>
        <v>22350</v>
      </c>
      <c r="I15" s="23">
        <v>94264</v>
      </c>
      <c r="J15" s="26">
        <v>101838</v>
      </c>
      <c r="K15" s="24">
        <f t="shared" si="7"/>
        <v>18633</v>
      </c>
      <c r="L15" s="26">
        <v>83205</v>
      </c>
      <c r="M15" s="23">
        <v>13664</v>
      </c>
      <c r="N15" s="24">
        <f t="shared" si="8"/>
        <v>2744</v>
      </c>
      <c r="O15" s="23">
        <v>10920</v>
      </c>
      <c r="P15" s="26">
        <v>25429</v>
      </c>
      <c r="Q15" s="24">
        <f t="shared" si="9"/>
        <v>5327</v>
      </c>
      <c r="R15" s="26">
        <v>20102</v>
      </c>
      <c r="S15" s="23">
        <v>35652</v>
      </c>
      <c r="T15" s="24">
        <f t="shared" si="12"/>
        <v>10396</v>
      </c>
      <c r="U15" s="23">
        <v>25256</v>
      </c>
      <c r="V15" s="26">
        <v>7611</v>
      </c>
      <c r="W15" s="24">
        <f t="shared" si="10"/>
        <v>517</v>
      </c>
      <c r="X15" s="26">
        <v>7094</v>
      </c>
      <c r="Y15" s="23"/>
      <c r="Z15" s="24"/>
      <c r="AA15" s="23"/>
      <c r="AB15" s="39"/>
    </row>
    <row r="16" spans="2:28" s="40" customFormat="1" ht="20.25" customHeight="1" x14ac:dyDescent="0.3">
      <c r="B16" s="88"/>
      <c r="C16" s="55" t="s">
        <v>30</v>
      </c>
      <c r="D16" s="23">
        <f>G16+J16+M16+P16+S16+V16+Y16</f>
        <v>251079</v>
      </c>
      <c r="E16" s="24">
        <f t="shared" si="6"/>
        <v>3215</v>
      </c>
      <c r="F16" s="25">
        <f t="shared" si="11"/>
        <v>247864</v>
      </c>
      <c r="G16" s="23">
        <v>74963</v>
      </c>
      <c r="H16" s="24">
        <f t="shared" si="0"/>
        <v>326</v>
      </c>
      <c r="I16" s="23">
        <v>74637</v>
      </c>
      <c r="J16" s="26">
        <v>94776</v>
      </c>
      <c r="K16" s="24">
        <f t="shared" si="7"/>
        <v>1962</v>
      </c>
      <c r="L16" s="26">
        <v>92814</v>
      </c>
      <c r="M16" s="23">
        <v>28664</v>
      </c>
      <c r="N16" s="24">
        <f t="shared" si="8"/>
        <v>-1268</v>
      </c>
      <c r="O16" s="23">
        <v>29932</v>
      </c>
      <c r="P16" s="26">
        <v>24244</v>
      </c>
      <c r="Q16" s="24">
        <f t="shared" si="9"/>
        <v>409</v>
      </c>
      <c r="R16" s="26">
        <v>23835</v>
      </c>
      <c r="S16" s="23">
        <v>17469</v>
      </c>
      <c r="T16" s="24">
        <f t="shared" si="12"/>
        <v>2649</v>
      </c>
      <c r="U16" s="23">
        <v>14820</v>
      </c>
      <c r="V16" s="26">
        <v>10963</v>
      </c>
      <c r="W16" s="24">
        <f t="shared" si="10"/>
        <v>-863</v>
      </c>
      <c r="X16" s="26">
        <v>11826</v>
      </c>
      <c r="Y16" s="23"/>
      <c r="Z16" s="24">
        <f>Y16-AA16</f>
        <v>0</v>
      </c>
      <c r="AA16" s="23"/>
      <c r="AB16" s="39"/>
    </row>
    <row r="17" spans="2:28" s="58" customFormat="1" ht="20.25" customHeight="1" x14ac:dyDescent="0.3">
      <c r="B17" s="89" t="s">
        <v>31</v>
      </c>
      <c r="C17" s="57" t="s">
        <v>28</v>
      </c>
      <c r="D17" s="23">
        <f>G17+J17+M17+P17+S17+V17</f>
        <v>703029</v>
      </c>
      <c r="E17" s="24">
        <f t="shared" si="6"/>
        <v>46464</v>
      </c>
      <c r="F17" s="25">
        <f t="shared" si="11"/>
        <v>656565</v>
      </c>
      <c r="G17" s="23">
        <v>231521</v>
      </c>
      <c r="H17" s="24">
        <f t="shared" si="0"/>
        <v>3289</v>
      </c>
      <c r="I17" s="23">
        <v>228232</v>
      </c>
      <c r="J17" s="26">
        <v>250301</v>
      </c>
      <c r="K17" s="24">
        <f t="shared" si="7"/>
        <v>15207</v>
      </c>
      <c r="L17" s="26">
        <v>235094</v>
      </c>
      <c r="M17" s="23">
        <v>69148</v>
      </c>
      <c r="N17" s="24">
        <f t="shared" si="8"/>
        <v>7631</v>
      </c>
      <c r="O17" s="23">
        <v>61517</v>
      </c>
      <c r="P17" s="26">
        <v>69015</v>
      </c>
      <c r="Q17" s="24">
        <f t="shared" si="9"/>
        <v>6197</v>
      </c>
      <c r="R17" s="26">
        <v>62818</v>
      </c>
      <c r="S17" s="23">
        <v>58697</v>
      </c>
      <c r="T17" s="24">
        <f t="shared" si="12"/>
        <v>12564</v>
      </c>
      <c r="U17" s="23">
        <v>46133</v>
      </c>
      <c r="V17" s="26">
        <v>24347</v>
      </c>
      <c r="W17" s="24">
        <f t="shared" si="10"/>
        <v>1576</v>
      </c>
      <c r="X17" s="26">
        <v>22771</v>
      </c>
      <c r="Y17" s="23"/>
      <c r="Z17" s="24"/>
      <c r="AA17" s="23"/>
      <c r="AB17" s="39"/>
    </row>
    <row r="18" spans="2:28" s="58" customFormat="1" ht="20.25" customHeight="1" x14ac:dyDescent="0.3">
      <c r="B18" s="89"/>
      <c r="C18" s="57" t="s">
        <v>29</v>
      </c>
      <c r="D18" s="23">
        <f>G18+J18+M18+P18+S18+V18</f>
        <v>362017</v>
      </c>
      <c r="E18" s="24">
        <f t="shared" si="6"/>
        <v>85647</v>
      </c>
      <c r="F18" s="25">
        <f t="shared" si="11"/>
        <v>276370</v>
      </c>
      <c r="G18" s="23">
        <v>142083</v>
      </c>
      <c r="H18" s="24">
        <f t="shared" si="0"/>
        <v>34708</v>
      </c>
      <c r="I18" s="23">
        <v>107375</v>
      </c>
      <c r="J18" s="26">
        <v>127609</v>
      </c>
      <c r="K18" s="24">
        <f t="shared" si="7"/>
        <v>31771</v>
      </c>
      <c r="L18" s="26">
        <v>95838</v>
      </c>
      <c r="M18" s="23">
        <v>16805</v>
      </c>
      <c r="N18" s="24">
        <f t="shared" si="8"/>
        <v>4023</v>
      </c>
      <c r="O18" s="23">
        <v>12782</v>
      </c>
      <c r="P18" s="26">
        <v>30445</v>
      </c>
      <c r="Q18" s="24">
        <f t="shared" si="9"/>
        <v>7560</v>
      </c>
      <c r="R18" s="26">
        <v>22885</v>
      </c>
      <c r="S18" s="23">
        <v>36388</v>
      </c>
      <c r="T18" s="24">
        <f t="shared" si="12"/>
        <v>7283</v>
      </c>
      <c r="U18" s="23">
        <v>29105</v>
      </c>
      <c r="V18" s="26">
        <v>8687</v>
      </c>
      <c r="W18" s="24">
        <f t="shared" si="10"/>
        <v>302</v>
      </c>
      <c r="X18" s="26">
        <v>8385</v>
      </c>
      <c r="Y18" s="23"/>
      <c r="Z18" s="24"/>
      <c r="AA18" s="23"/>
      <c r="AB18" s="39"/>
    </row>
    <row r="19" spans="2:28" s="58" customFormat="1" ht="20.25" customHeight="1" x14ac:dyDescent="0.3">
      <c r="B19" s="89"/>
      <c r="C19" s="57" t="s">
        <v>30</v>
      </c>
      <c r="D19" s="23">
        <f>G19+J19+M19+P19+S19+V19+Y19</f>
        <v>278566</v>
      </c>
      <c r="E19" s="24">
        <f t="shared" si="6"/>
        <v>4120</v>
      </c>
      <c r="F19" s="25">
        <f t="shared" si="11"/>
        <v>274446</v>
      </c>
      <c r="G19" s="23">
        <v>84996</v>
      </c>
      <c r="H19" s="24">
        <f t="shared" si="0"/>
        <v>3825</v>
      </c>
      <c r="I19" s="23">
        <v>81171</v>
      </c>
      <c r="J19" s="26">
        <v>105985</v>
      </c>
      <c r="K19" s="24">
        <f t="shared" si="7"/>
        <v>2191</v>
      </c>
      <c r="L19" s="26">
        <v>103794</v>
      </c>
      <c r="M19" s="23">
        <v>30550</v>
      </c>
      <c r="N19" s="24">
        <f t="shared" si="8"/>
        <v>-3372</v>
      </c>
      <c r="O19" s="23">
        <v>33922</v>
      </c>
      <c r="P19" s="26">
        <v>25504</v>
      </c>
      <c r="Q19" s="24">
        <f t="shared" si="9"/>
        <v>406</v>
      </c>
      <c r="R19" s="26">
        <v>25098</v>
      </c>
      <c r="S19" s="23">
        <v>19116</v>
      </c>
      <c r="T19" s="24">
        <f t="shared" si="12"/>
        <v>2598</v>
      </c>
      <c r="U19" s="23">
        <v>16518</v>
      </c>
      <c r="V19" s="26">
        <v>12415</v>
      </c>
      <c r="W19" s="24">
        <f t="shared" si="10"/>
        <v>-1528</v>
      </c>
      <c r="X19" s="26">
        <v>13943</v>
      </c>
      <c r="Y19" s="23"/>
      <c r="Z19" s="24">
        <f>Y19-AA19</f>
        <v>0</v>
      </c>
      <c r="AA19" s="23"/>
      <c r="AB19" s="39"/>
    </row>
    <row r="20" spans="2:28" ht="19.5" customHeight="1" x14ac:dyDescent="0.3">
      <c r="B20" s="78" t="s">
        <v>32</v>
      </c>
      <c r="C20" s="59" t="s">
        <v>28</v>
      </c>
      <c r="D20" s="23">
        <f>G20+J20+M20+P20+S20+V20</f>
        <v>656549</v>
      </c>
      <c r="E20" s="24">
        <f t="shared" si="6"/>
        <v>32408</v>
      </c>
      <c r="F20" s="25">
        <f t="shared" si="11"/>
        <v>624141</v>
      </c>
      <c r="G20" s="23">
        <v>222117</v>
      </c>
      <c r="H20" s="24">
        <f t="shared" si="0"/>
        <v>3909</v>
      </c>
      <c r="I20" s="23">
        <v>218208</v>
      </c>
      <c r="J20" s="26">
        <v>229764</v>
      </c>
      <c r="K20" s="24">
        <f t="shared" si="7"/>
        <v>4312</v>
      </c>
      <c r="L20" s="26">
        <v>225452</v>
      </c>
      <c r="M20" s="23">
        <v>63364</v>
      </c>
      <c r="N20" s="24">
        <f t="shared" si="8"/>
        <v>7921</v>
      </c>
      <c r="O20" s="23">
        <v>55443</v>
      </c>
      <c r="P20" s="26">
        <v>62248</v>
      </c>
      <c r="Q20" s="24">
        <f t="shared" si="9"/>
        <v>1829</v>
      </c>
      <c r="R20" s="26">
        <v>60419</v>
      </c>
      <c r="S20" s="23">
        <v>55676</v>
      </c>
      <c r="T20" s="24">
        <f t="shared" si="12"/>
        <v>12490</v>
      </c>
      <c r="U20" s="23">
        <v>43186</v>
      </c>
      <c r="V20" s="26">
        <v>23380</v>
      </c>
      <c r="W20" s="24">
        <f t="shared" si="10"/>
        <v>1947</v>
      </c>
      <c r="X20" s="26">
        <v>21433</v>
      </c>
      <c r="Y20" s="23"/>
      <c r="Z20" s="24"/>
      <c r="AA20" s="23"/>
      <c r="AB20" s="5"/>
    </row>
    <row r="21" spans="2:28" ht="19.5" customHeight="1" x14ac:dyDescent="0.3">
      <c r="B21" s="78"/>
      <c r="C21" s="59" t="s">
        <v>29</v>
      </c>
      <c r="D21" s="23">
        <f>G21+J21+M21+P21+S21+V21</f>
        <v>334933</v>
      </c>
      <c r="E21" s="24">
        <f t="shared" si="6"/>
        <v>77572</v>
      </c>
      <c r="F21" s="25">
        <f t="shared" si="11"/>
        <v>257361</v>
      </c>
      <c r="G21" s="23">
        <v>133364</v>
      </c>
      <c r="H21" s="24">
        <f t="shared" si="0"/>
        <v>31907</v>
      </c>
      <c r="I21" s="23">
        <v>101457</v>
      </c>
      <c r="J21" s="26">
        <v>115648</v>
      </c>
      <c r="K21" s="24">
        <f t="shared" si="7"/>
        <v>27267</v>
      </c>
      <c r="L21" s="26">
        <v>88381</v>
      </c>
      <c r="M21" s="23">
        <v>16046</v>
      </c>
      <c r="N21" s="24">
        <f t="shared" si="8"/>
        <v>4361</v>
      </c>
      <c r="O21" s="23">
        <v>11685</v>
      </c>
      <c r="P21" s="26">
        <v>28250</v>
      </c>
      <c r="Q21" s="24">
        <f t="shared" si="9"/>
        <v>7120</v>
      </c>
      <c r="R21" s="26">
        <v>21130</v>
      </c>
      <c r="S21" s="23">
        <v>34394</v>
      </c>
      <c r="T21" s="24">
        <f t="shared" si="12"/>
        <v>7353</v>
      </c>
      <c r="U21" s="23">
        <v>27041</v>
      </c>
      <c r="V21" s="26">
        <v>7231</v>
      </c>
      <c r="W21" s="24">
        <f t="shared" si="10"/>
        <v>-436</v>
      </c>
      <c r="X21" s="26">
        <v>7667</v>
      </c>
      <c r="Y21" s="23"/>
      <c r="Z21" s="24"/>
      <c r="AA21" s="23"/>
      <c r="AB21" s="5"/>
    </row>
    <row r="22" spans="2:28" ht="19.5" customHeight="1" x14ac:dyDescent="0.3">
      <c r="B22" s="78"/>
      <c r="C22" s="59" t="s">
        <v>30</v>
      </c>
      <c r="D22" s="23">
        <f>G22+J22+M22+P22+S22+V22+Y22</f>
        <v>265867</v>
      </c>
      <c r="E22" s="24">
        <f t="shared" si="6"/>
        <v>7484</v>
      </c>
      <c r="F22" s="25">
        <f t="shared" si="11"/>
        <v>258383</v>
      </c>
      <c r="G22" s="23">
        <v>79117</v>
      </c>
      <c r="H22" s="24">
        <f t="shared" si="0"/>
        <v>3043</v>
      </c>
      <c r="I22" s="23">
        <v>76074</v>
      </c>
      <c r="J22" s="26">
        <v>102821</v>
      </c>
      <c r="K22" s="24">
        <f t="shared" si="7"/>
        <v>3097</v>
      </c>
      <c r="L22" s="26">
        <v>99724</v>
      </c>
      <c r="M22" s="23">
        <v>28359</v>
      </c>
      <c r="N22" s="24">
        <f t="shared" si="8"/>
        <v>-2950</v>
      </c>
      <c r="O22" s="23">
        <v>31309</v>
      </c>
      <c r="P22" s="26">
        <v>25159</v>
      </c>
      <c r="Q22" s="24">
        <f t="shared" si="9"/>
        <v>1731</v>
      </c>
      <c r="R22" s="26">
        <v>23428</v>
      </c>
      <c r="S22" s="23">
        <v>18585</v>
      </c>
      <c r="T22" s="24">
        <f t="shared" si="12"/>
        <v>2867</v>
      </c>
      <c r="U22" s="23">
        <v>15718</v>
      </c>
      <c r="V22" s="26">
        <v>11826</v>
      </c>
      <c r="W22" s="24">
        <f t="shared" si="10"/>
        <v>-304</v>
      </c>
      <c r="X22" s="26">
        <v>12130</v>
      </c>
      <c r="Y22" s="23"/>
      <c r="Z22" s="24">
        <f>Y22-AA22</f>
        <v>0</v>
      </c>
      <c r="AA22" s="23"/>
      <c r="AB22" s="5"/>
    </row>
    <row r="23" spans="2:28" ht="19.5" customHeight="1" x14ac:dyDescent="0.3">
      <c r="B23" s="78" t="s">
        <v>33</v>
      </c>
      <c r="C23" s="59" t="s">
        <v>28</v>
      </c>
      <c r="D23" s="23">
        <f>G23+J23+M23+P23+S23+V23+Y23</f>
        <v>721228</v>
      </c>
      <c r="E23" s="24">
        <f t="shared" si="6"/>
        <v>105036</v>
      </c>
      <c r="F23" s="25">
        <f t="shared" si="11"/>
        <v>616192</v>
      </c>
      <c r="G23" s="23">
        <v>243647</v>
      </c>
      <c r="H23" s="24">
        <f t="shared" si="0"/>
        <v>28544</v>
      </c>
      <c r="I23" s="23">
        <v>215103</v>
      </c>
      <c r="J23" s="26">
        <v>257650</v>
      </c>
      <c r="K23" s="24">
        <f t="shared" si="7"/>
        <v>34141</v>
      </c>
      <c r="L23" s="26">
        <v>223509</v>
      </c>
      <c r="M23" s="23">
        <v>65621</v>
      </c>
      <c r="N23" s="24">
        <f t="shared" si="8"/>
        <v>12076</v>
      </c>
      <c r="O23" s="23">
        <v>53545</v>
      </c>
      <c r="P23" s="26">
        <v>70163</v>
      </c>
      <c r="Q23" s="24">
        <f t="shared" si="9"/>
        <v>13171</v>
      </c>
      <c r="R23" s="26">
        <v>56992</v>
      </c>
      <c r="S23" s="23">
        <v>60168</v>
      </c>
      <c r="T23" s="24">
        <f t="shared" si="12"/>
        <v>18316</v>
      </c>
      <c r="U23" s="23">
        <v>41852</v>
      </c>
      <c r="V23" s="26">
        <v>23979</v>
      </c>
      <c r="W23" s="24">
        <f t="shared" si="10"/>
        <v>-1212</v>
      </c>
      <c r="X23" s="26">
        <v>25191</v>
      </c>
      <c r="Y23" s="23"/>
      <c r="Z23" s="24"/>
      <c r="AA23" s="23"/>
      <c r="AB23" s="5"/>
    </row>
    <row r="24" spans="2:28" ht="19.5" customHeight="1" x14ac:dyDescent="0.3">
      <c r="B24" s="78"/>
      <c r="C24" s="59" t="s">
        <v>29</v>
      </c>
      <c r="D24" s="23">
        <f>G24+J24+M24+P24+S24+V24+Y24</f>
        <v>459848</v>
      </c>
      <c r="E24" s="24">
        <f t="shared" si="6"/>
        <v>212633</v>
      </c>
      <c r="F24" s="25">
        <f t="shared" si="11"/>
        <v>247215</v>
      </c>
      <c r="G24" s="23">
        <v>197997</v>
      </c>
      <c r="H24" s="24">
        <f t="shared" si="0"/>
        <v>99449</v>
      </c>
      <c r="I24" s="23">
        <v>98548</v>
      </c>
      <c r="J24" s="26">
        <v>163273</v>
      </c>
      <c r="K24" s="24">
        <f t="shared" si="7"/>
        <v>79061</v>
      </c>
      <c r="L24" s="26">
        <v>84212</v>
      </c>
      <c r="M24" s="23">
        <v>18611</v>
      </c>
      <c r="N24" s="24">
        <f t="shared" si="8"/>
        <v>7663</v>
      </c>
      <c r="O24" s="23">
        <v>10948</v>
      </c>
      <c r="P24" s="26">
        <v>30584</v>
      </c>
      <c r="Q24" s="24">
        <f t="shared" si="9"/>
        <v>9948</v>
      </c>
      <c r="R24" s="26">
        <v>20636</v>
      </c>
      <c r="S24" s="23">
        <v>41399</v>
      </c>
      <c r="T24" s="24">
        <f t="shared" si="12"/>
        <v>15934</v>
      </c>
      <c r="U24" s="23">
        <v>25465</v>
      </c>
      <c r="V24" s="26">
        <v>7984</v>
      </c>
      <c r="W24" s="24">
        <f t="shared" si="10"/>
        <v>578</v>
      </c>
      <c r="X24" s="26">
        <v>7406</v>
      </c>
      <c r="Y24" s="23"/>
      <c r="Z24" s="24"/>
      <c r="AA24" s="23"/>
      <c r="AB24" s="5"/>
    </row>
    <row r="25" spans="2:28" ht="19.5" customHeight="1" x14ac:dyDescent="0.3">
      <c r="B25" s="78"/>
      <c r="C25" s="59" t="s">
        <v>30</v>
      </c>
      <c r="D25" s="23">
        <f>G25+J25+M25+P25+S25+V25+Y25</f>
        <v>283101</v>
      </c>
      <c r="E25" s="24">
        <f t="shared" si="6"/>
        <v>7393</v>
      </c>
      <c r="F25" s="25">
        <f t="shared" si="11"/>
        <v>275708</v>
      </c>
      <c r="G25" s="23">
        <v>84136</v>
      </c>
      <c r="H25" s="24">
        <f t="shared" si="0"/>
        <v>1514</v>
      </c>
      <c r="I25" s="23">
        <v>82622</v>
      </c>
      <c r="J25" s="26">
        <v>108929</v>
      </c>
      <c r="K25" s="24">
        <f t="shared" si="7"/>
        <v>2162</v>
      </c>
      <c r="L25" s="26">
        <v>106767</v>
      </c>
      <c r="M25" s="23">
        <v>30510</v>
      </c>
      <c r="N25" s="24">
        <f t="shared" si="8"/>
        <v>-2147</v>
      </c>
      <c r="O25" s="23">
        <v>32657</v>
      </c>
      <c r="P25" s="26">
        <v>26917</v>
      </c>
      <c r="Q25" s="24">
        <f t="shared" si="9"/>
        <v>3845</v>
      </c>
      <c r="R25" s="26">
        <v>23072</v>
      </c>
      <c r="S25" s="23">
        <v>19665</v>
      </c>
      <c r="T25" s="24">
        <f t="shared" si="12"/>
        <v>2394</v>
      </c>
      <c r="U25" s="23">
        <v>17271</v>
      </c>
      <c r="V25" s="26">
        <v>12944</v>
      </c>
      <c r="W25" s="24">
        <f t="shared" si="10"/>
        <v>-375</v>
      </c>
      <c r="X25" s="26">
        <v>13319</v>
      </c>
      <c r="Y25" s="23"/>
      <c r="Z25" s="24">
        <f>Y25-AA25</f>
        <v>0</v>
      </c>
      <c r="AA25" s="23"/>
      <c r="AB25" s="5"/>
    </row>
    <row r="26" spans="2:28" ht="19.5" customHeight="1" x14ac:dyDescent="0.3">
      <c r="B26" s="78" t="s">
        <v>34</v>
      </c>
      <c r="C26" s="59" t="s">
        <v>28</v>
      </c>
      <c r="D26" s="23">
        <f>G26+J26+M26+P26+S26+V26</f>
        <v>708109</v>
      </c>
      <c r="E26" s="24">
        <f t="shared" si="6"/>
        <v>39935</v>
      </c>
      <c r="F26" s="25">
        <f t="shared" si="11"/>
        <v>668174</v>
      </c>
      <c r="G26" s="23">
        <v>237712</v>
      </c>
      <c r="H26" s="24">
        <f t="shared" si="0"/>
        <v>-5440</v>
      </c>
      <c r="I26" s="23">
        <v>243152</v>
      </c>
      <c r="J26" s="26">
        <v>250557</v>
      </c>
      <c r="K26" s="24">
        <f t="shared" si="7"/>
        <v>11801</v>
      </c>
      <c r="L26" s="26">
        <v>238756</v>
      </c>
      <c r="M26" s="23">
        <v>65881</v>
      </c>
      <c r="N26" s="24">
        <f t="shared" si="8"/>
        <v>7932</v>
      </c>
      <c r="O26" s="23">
        <v>57949</v>
      </c>
      <c r="P26" s="26">
        <v>68289</v>
      </c>
      <c r="Q26" s="24">
        <f t="shared" si="9"/>
        <v>2917</v>
      </c>
      <c r="R26" s="26">
        <v>65372</v>
      </c>
      <c r="S26" s="23">
        <v>60406</v>
      </c>
      <c r="T26" s="24">
        <f t="shared" si="12"/>
        <v>17879</v>
      </c>
      <c r="U26" s="23">
        <v>42527</v>
      </c>
      <c r="V26" s="26">
        <v>25264</v>
      </c>
      <c r="W26" s="24">
        <f t="shared" si="10"/>
        <v>4846</v>
      </c>
      <c r="X26" s="26">
        <v>20418</v>
      </c>
      <c r="Y26" s="23"/>
      <c r="Z26" s="24"/>
      <c r="AA26" s="23"/>
      <c r="AB26" s="5"/>
    </row>
    <row r="27" spans="2:28" ht="19.5" customHeight="1" x14ac:dyDescent="0.3">
      <c r="B27" s="78"/>
      <c r="C27" s="59" t="s">
        <v>29</v>
      </c>
      <c r="D27" s="23">
        <f>G27+J27+M27+P27+S27+V27</f>
        <v>577629</v>
      </c>
      <c r="E27" s="24">
        <f t="shared" si="6"/>
        <v>300198</v>
      </c>
      <c r="F27" s="25">
        <f t="shared" si="11"/>
        <v>277431</v>
      </c>
      <c r="G27" s="23">
        <v>222742</v>
      </c>
      <c r="H27" s="24">
        <f t="shared" si="0"/>
        <v>113840</v>
      </c>
      <c r="I27" s="23">
        <v>108902</v>
      </c>
      <c r="J27" s="26">
        <v>201705</v>
      </c>
      <c r="K27" s="24">
        <f t="shared" si="7"/>
        <v>106089</v>
      </c>
      <c r="L27" s="26">
        <v>95616</v>
      </c>
      <c r="M27" s="23">
        <v>37608</v>
      </c>
      <c r="N27" s="24">
        <f t="shared" si="8"/>
        <v>24680</v>
      </c>
      <c r="O27" s="23">
        <v>12928</v>
      </c>
      <c r="P27" s="26">
        <v>56263</v>
      </c>
      <c r="Q27" s="24">
        <f t="shared" si="9"/>
        <v>32450</v>
      </c>
      <c r="R27" s="26">
        <v>23813</v>
      </c>
      <c r="S27" s="23">
        <v>43515</v>
      </c>
      <c r="T27" s="24">
        <f t="shared" si="12"/>
        <v>15914</v>
      </c>
      <c r="U27" s="23">
        <v>27601</v>
      </c>
      <c r="V27" s="26">
        <v>15796</v>
      </c>
      <c r="W27" s="24">
        <f t="shared" si="10"/>
        <v>7225</v>
      </c>
      <c r="X27" s="26">
        <v>8571</v>
      </c>
      <c r="Y27" s="23"/>
      <c r="Z27" s="24"/>
      <c r="AA27" s="23"/>
      <c r="AB27" s="5"/>
    </row>
    <row r="28" spans="2:28" ht="19.5" customHeight="1" x14ac:dyDescent="0.3">
      <c r="B28" s="78"/>
      <c r="C28" s="59" t="s">
        <v>30</v>
      </c>
      <c r="D28" s="23">
        <f>G28+J28+M28+P28+S28+V28+Y28</f>
        <v>297029</v>
      </c>
      <c r="E28" s="24">
        <f t="shared" si="6"/>
        <v>1089</v>
      </c>
      <c r="F28" s="25">
        <f t="shared" si="11"/>
        <v>295940</v>
      </c>
      <c r="G28" s="23">
        <v>84939</v>
      </c>
      <c r="H28" s="24">
        <f t="shared" si="0"/>
        <v>-3399</v>
      </c>
      <c r="I28" s="23">
        <v>88338</v>
      </c>
      <c r="J28" s="26">
        <v>109981</v>
      </c>
      <c r="K28" s="24">
        <f t="shared" si="7"/>
        <v>-1851</v>
      </c>
      <c r="L28" s="26">
        <v>111832</v>
      </c>
      <c r="M28" s="23">
        <v>42219</v>
      </c>
      <c r="N28" s="24">
        <f t="shared" si="8"/>
        <v>7818</v>
      </c>
      <c r="O28" s="23">
        <v>34401</v>
      </c>
      <c r="P28" s="26">
        <v>27024</v>
      </c>
      <c r="Q28" s="24">
        <f t="shared" si="9"/>
        <v>-1939</v>
      </c>
      <c r="R28" s="26">
        <v>28963</v>
      </c>
      <c r="S28" s="23">
        <v>19900</v>
      </c>
      <c r="T28" s="24">
        <f t="shared" si="12"/>
        <v>1647</v>
      </c>
      <c r="U28" s="23">
        <v>18253</v>
      </c>
      <c r="V28" s="26">
        <v>12966</v>
      </c>
      <c r="W28" s="24">
        <f t="shared" si="10"/>
        <v>-1187</v>
      </c>
      <c r="X28" s="26">
        <v>14153</v>
      </c>
      <c r="Y28" s="23"/>
      <c r="Z28" s="24">
        <f>Y28-AA28</f>
        <v>0</v>
      </c>
      <c r="AA28" s="23"/>
      <c r="AB28" s="5"/>
    </row>
    <row r="29" spans="2:28" ht="19.5" customHeight="1" x14ac:dyDescent="0.3">
      <c r="B29" s="78" t="s">
        <v>35</v>
      </c>
      <c r="C29" s="59" t="s">
        <v>28</v>
      </c>
      <c r="D29" s="23">
        <f>G29+J29+M29+P29+S29+V29+Y29</f>
        <v>729371</v>
      </c>
      <c r="E29" s="24">
        <f t="shared" si="6"/>
        <v>38889</v>
      </c>
      <c r="F29" s="25">
        <f t="shared" si="11"/>
        <v>690482</v>
      </c>
      <c r="G29" s="23">
        <v>247807</v>
      </c>
      <c r="H29" s="24">
        <f t="shared" si="0"/>
        <v>5527</v>
      </c>
      <c r="I29" s="23">
        <v>242280</v>
      </c>
      <c r="J29" s="26">
        <v>253535</v>
      </c>
      <c r="K29" s="24">
        <f t="shared" si="7"/>
        <v>8616</v>
      </c>
      <c r="L29" s="26">
        <v>244919</v>
      </c>
      <c r="M29" s="23">
        <v>68343</v>
      </c>
      <c r="N29" s="24">
        <f t="shared" si="8"/>
        <v>7485</v>
      </c>
      <c r="O29" s="23">
        <v>60858</v>
      </c>
      <c r="P29" s="26">
        <v>71035</v>
      </c>
      <c r="Q29" s="24">
        <f t="shared" si="9"/>
        <v>4414</v>
      </c>
      <c r="R29" s="26">
        <v>66621</v>
      </c>
      <c r="S29" s="23">
        <v>63402</v>
      </c>
      <c r="T29" s="24">
        <f t="shared" si="12"/>
        <v>12457</v>
      </c>
      <c r="U29" s="23">
        <v>50945</v>
      </c>
      <c r="V29" s="26">
        <v>25249</v>
      </c>
      <c r="W29" s="24">
        <f t="shared" si="10"/>
        <v>390</v>
      </c>
      <c r="X29" s="26">
        <v>24859</v>
      </c>
      <c r="Y29" s="23"/>
      <c r="Z29" s="24"/>
      <c r="AA29" s="23"/>
      <c r="AB29" s="5"/>
    </row>
    <row r="30" spans="2:28" ht="19.5" customHeight="1" x14ac:dyDescent="0.3">
      <c r="B30" s="78"/>
      <c r="C30" s="59" t="s">
        <v>29</v>
      </c>
      <c r="D30" s="23">
        <f>G30+J30+M30+P30+S30+V30</f>
        <v>601636</v>
      </c>
      <c r="E30" s="24">
        <f t="shared" si="6"/>
        <v>333258</v>
      </c>
      <c r="F30" s="25">
        <f t="shared" si="11"/>
        <v>268378</v>
      </c>
      <c r="G30" s="23">
        <v>223681</v>
      </c>
      <c r="H30" s="24">
        <f t="shared" si="0"/>
        <v>116194</v>
      </c>
      <c r="I30" s="23">
        <v>107487</v>
      </c>
      <c r="J30" s="26">
        <v>212649</v>
      </c>
      <c r="K30" s="24">
        <f t="shared" si="7"/>
        <v>120201</v>
      </c>
      <c r="L30" s="26">
        <v>92448</v>
      </c>
      <c r="M30" s="23">
        <v>42503</v>
      </c>
      <c r="N30" s="24">
        <f t="shared" si="8"/>
        <v>29785</v>
      </c>
      <c r="O30" s="23">
        <v>12718</v>
      </c>
      <c r="P30" s="26">
        <v>60600</v>
      </c>
      <c r="Q30" s="24">
        <f t="shared" si="9"/>
        <v>38380</v>
      </c>
      <c r="R30" s="26">
        <v>22220</v>
      </c>
      <c r="S30" s="23">
        <v>48624</v>
      </c>
      <c r="T30" s="24">
        <f t="shared" si="12"/>
        <v>22976</v>
      </c>
      <c r="U30" s="23">
        <v>25648</v>
      </c>
      <c r="V30" s="26">
        <v>13579</v>
      </c>
      <c r="W30" s="24">
        <f t="shared" si="10"/>
        <v>5722</v>
      </c>
      <c r="X30" s="26">
        <v>7857</v>
      </c>
      <c r="Y30" s="23"/>
      <c r="Z30" s="24"/>
      <c r="AA30" s="23"/>
      <c r="AB30" s="5"/>
    </row>
    <row r="31" spans="2:28" ht="19.5" customHeight="1" x14ac:dyDescent="0.3">
      <c r="B31" s="78"/>
      <c r="C31" s="59" t="s">
        <v>30</v>
      </c>
      <c r="D31" s="23">
        <f>G31+J31+M31+P31+S31+V31+Y31</f>
        <v>296197</v>
      </c>
      <c r="E31" s="24">
        <f t="shared" si="6"/>
        <v>-22196</v>
      </c>
      <c r="F31" s="25">
        <f t="shared" si="11"/>
        <v>318393</v>
      </c>
      <c r="G31" s="23">
        <v>88754</v>
      </c>
      <c r="H31" s="24">
        <f t="shared" si="0"/>
        <v>-7700</v>
      </c>
      <c r="I31" s="23">
        <v>96454</v>
      </c>
      <c r="J31" s="26">
        <v>112782</v>
      </c>
      <c r="K31" s="24">
        <f t="shared" si="7"/>
        <v>-7126</v>
      </c>
      <c r="L31" s="26">
        <v>119908</v>
      </c>
      <c r="M31" s="23">
        <v>31852</v>
      </c>
      <c r="N31" s="24">
        <f t="shared" si="8"/>
        <v>-6078</v>
      </c>
      <c r="O31" s="23">
        <v>37930</v>
      </c>
      <c r="P31" s="26">
        <v>29169</v>
      </c>
      <c r="Q31" s="24">
        <f t="shared" si="9"/>
        <v>-3</v>
      </c>
      <c r="R31" s="26">
        <v>29172</v>
      </c>
      <c r="S31" s="23">
        <v>21084</v>
      </c>
      <c r="T31" s="24">
        <f t="shared" si="12"/>
        <v>643</v>
      </c>
      <c r="U31" s="23">
        <v>20441</v>
      </c>
      <c r="V31" s="26">
        <v>12556</v>
      </c>
      <c r="W31" s="24">
        <f t="shared" si="10"/>
        <v>-1932</v>
      </c>
      <c r="X31" s="26">
        <v>14488</v>
      </c>
      <c r="Y31" s="23"/>
      <c r="Z31" s="24">
        <f>Y31-AA31</f>
        <v>0</v>
      </c>
      <c r="AA31" s="23"/>
      <c r="AB31" s="5"/>
    </row>
    <row r="32" spans="2:28" ht="19.5" customHeight="1" x14ac:dyDescent="0.3">
      <c r="B32" s="78" t="s">
        <v>36</v>
      </c>
      <c r="C32" s="59" t="s">
        <v>28</v>
      </c>
      <c r="D32" s="23">
        <f>G32+J32+M32+P32+S32+V32+Y32</f>
        <v>753296</v>
      </c>
      <c r="E32" s="24">
        <f t="shared" si="6"/>
        <v>112460</v>
      </c>
      <c r="F32" s="25">
        <f t="shared" si="11"/>
        <v>640836</v>
      </c>
      <c r="G32" s="23">
        <v>258919</v>
      </c>
      <c r="H32" s="24">
        <f t="shared" si="0"/>
        <v>31456</v>
      </c>
      <c r="I32" s="23">
        <v>227463</v>
      </c>
      <c r="J32" s="26">
        <v>263325</v>
      </c>
      <c r="K32" s="24">
        <f t="shared" si="7"/>
        <v>36571</v>
      </c>
      <c r="L32" s="26">
        <v>226754</v>
      </c>
      <c r="M32" s="23">
        <v>68358</v>
      </c>
      <c r="N32" s="24">
        <f t="shared" si="8"/>
        <v>13018</v>
      </c>
      <c r="O32" s="23">
        <v>55340</v>
      </c>
      <c r="P32" s="26">
        <v>72896</v>
      </c>
      <c r="Q32" s="24">
        <f t="shared" si="9"/>
        <v>11161</v>
      </c>
      <c r="R32" s="26">
        <v>61735</v>
      </c>
      <c r="S32" s="23">
        <v>63723</v>
      </c>
      <c r="T32" s="24">
        <f t="shared" si="12"/>
        <v>17308</v>
      </c>
      <c r="U32" s="23">
        <v>46415</v>
      </c>
      <c r="V32" s="26">
        <v>26075</v>
      </c>
      <c r="W32" s="24">
        <f t="shared" si="10"/>
        <v>2946</v>
      </c>
      <c r="X32" s="26">
        <v>23129</v>
      </c>
      <c r="Y32" s="23"/>
      <c r="Z32" s="24"/>
      <c r="AA32" s="23"/>
      <c r="AB32" s="5"/>
    </row>
    <row r="33" spans="2:28" s="66" customFormat="1" ht="19.5" customHeight="1" x14ac:dyDescent="0.3">
      <c r="B33" s="78"/>
      <c r="C33" s="60" t="s">
        <v>29</v>
      </c>
      <c r="D33" s="61">
        <f>G33+J33+M33+P33+S33+V33</f>
        <v>670717</v>
      </c>
      <c r="E33" s="62">
        <f t="shared" si="6"/>
        <v>410583</v>
      </c>
      <c r="F33" s="63">
        <f t="shared" si="11"/>
        <v>260134</v>
      </c>
      <c r="G33" s="61">
        <v>260116</v>
      </c>
      <c r="H33" s="62">
        <f t="shared" si="0"/>
        <v>156194</v>
      </c>
      <c r="I33" s="61">
        <v>103922</v>
      </c>
      <c r="J33" s="64">
        <v>228207</v>
      </c>
      <c r="K33" s="62">
        <f t="shared" si="7"/>
        <v>139364</v>
      </c>
      <c r="L33" s="64">
        <v>88843</v>
      </c>
      <c r="M33" s="61">
        <v>45028</v>
      </c>
      <c r="N33" s="62">
        <f t="shared" si="8"/>
        <v>33527</v>
      </c>
      <c r="O33" s="61">
        <v>11501</v>
      </c>
      <c r="P33" s="64">
        <v>67304</v>
      </c>
      <c r="Q33" s="62">
        <f t="shared" si="9"/>
        <v>45296</v>
      </c>
      <c r="R33" s="64">
        <v>22008</v>
      </c>
      <c r="S33" s="61">
        <v>52485</v>
      </c>
      <c r="T33" s="62">
        <f t="shared" si="12"/>
        <v>26728</v>
      </c>
      <c r="U33" s="61">
        <v>25757</v>
      </c>
      <c r="V33" s="64">
        <v>17577</v>
      </c>
      <c r="W33" s="62">
        <f t="shared" si="10"/>
        <v>9474</v>
      </c>
      <c r="X33" s="64">
        <v>8103</v>
      </c>
      <c r="Y33" s="61"/>
      <c r="Z33" s="62"/>
      <c r="AA33" s="61"/>
      <c r="AB33" s="65"/>
    </row>
    <row r="34" spans="2:28" s="66" customFormat="1" ht="19.5" customHeight="1" x14ac:dyDescent="0.3">
      <c r="B34" s="78"/>
      <c r="C34" s="60" t="s">
        <v>30</v>
      </c>
      <c r="D34" s="61">
        <f>G34+J34+M34+P34+S34+V34+Y34</f>
        <v>302354</v>
      </c>
      <c r="E34" s="62">
        <f t="shared" si="6"/>
        <v>4172</v>
      </c>
      <c r="F34" s="63">
        <f t="shared" si="11"/>
        <v>298182</v>
      </c>
      <c r="G34" s="61">
        <v>90922</v>
      </c>
      <c r="H34" s="62">
        <f t="shared" si="0"/>
        <v>1439</v>
      </c>
      <c r="I34" s="61">
        <v>89483</v>
      </c>
      <c r="J34" s="64">
        <v>114975</v>
      </c>
      <c r="K34" s="62">
        <f t="shared" si="7"/>
        <v>3722</v>
      </c>
      <c r="L34" s="64">
        <v>111253</v>
      </c>
      <c r="M34" s="61">
        <v>34840</v>
      </c>
      <c r="N34" s="62">
        <f t="shared" si="8"/>
        <v>-871</v>
      </c>
      <c r="O34" s="61">
        <v>35711</v>
      </c>
      <c r="P34" s="64">
        <v>27325</v>
      </c>
      <c r="Q34" s="62">
        <f t="shared" si="9"/>
        <v>-703</v>
      </c>
      <c r="R34" s="64">
        <v>28028</v>
      </c>
      <c r="S34" s="61">
        <v>20826</v>
      </c>
      <c r="T34" s="62">
        <f t="shared" si="12"/>
        <v>1804</v>
      </c>
      <c r="U34" s="61">
        <v>19022</v>
      </c>
      <c r="V34" s="64">
        <v>13466</v>
      </c>
      <c r="W34" s="62">
        <f t="shared" si="10"/>
        <v>-1219</v>
      </c>
      <c r="X34" s="64">
        <v>14685</v>
      </c>
      <c r="Y34" s="61"/>
      <c r="Z34" s="62">
        <f>Y34-AA34</f>
        <v>0</v>
      </c>
      <c r="AA34" s="61"/>
      <c r="AB34" s="65"/>
    </row>
    <row r="35" spans="2:28" ht="19.5" customHeight="1" x14ac:dyDescent="0.3">
      <c r="B35" s="78" t="s">
        <v>37</v>
      </c>
      <c r="C35" s="59" t="s">
        <v>28</v>
      </c>
      <c r="D35" s="23">
        <f>G35+J35+M35+P35+S35+V35</f>
        <v>710519</v>
      </c>
      <c r="E35" s="24">
        <f t="shared" si="6"/>
        <v>55628</v>
      </c>
      <c r="F35" s="25">
        <f t="shared" si="11"/>
        <v>654891</v>
      </c>
      <c r="G35" s="23">
        <v>243497</v>
      </c>
      <c r="H35" s="24">
        <f t="shared" si="0"/>
        <v>14420</v>
      </c>
      <c r="I35" s="23">
        <v>229077</v>
      </c>
      <c r="J35" s="26">
        <v>246139</v>
      </c>
      <c r="K35" s="24">
        <f t="shared" si="7"/>
        <v>9018</v>
      </c>
      <c r="L35" s="26">
        <v>237121</v>
      </c>
      <c r="M35" s="23">
        <v>65439</v>
      </c>
      <c r="N35" s="24">
        <f t="shared" si="8"/>
        <v>9692</v>
      </c>
      <c r="O35" s="23">
        <v>55747</v>
      </c>
      <c r="P35" s="26">
        <v>69529</v>
      </c>
      <c r="Q35" s="24">
        <f t="shared" si="9"/>
        <v>6910</v>
      </c>
      <c r="R35" s="26">
        <v>62619</v>
      </c>
      <c r="S35" s="23">
        <v>61525</v>
      </c>
      <c r="T35" s="24">
        <f t="shared" si="12"/>
        <v>14598</v>
      </c>
      <c r="U35" s="23">
        <v>46927</v>
      </c>
      <c r="V35" s="26">
        <v>24390</v>
      </c>
      <c r="W35" s="24">
        <f t="shared" si="10"/>
        <v>990</v>
      </c>
      <c r="X35" s="26">
        <v>23400</v>
      </c>
      <c r="Y35" s="23"/>
      <c r="Z35" s="24"/>
      <c r="AA35" s="23"/>
      <c r="AB35" s="5"/>
    </row>
    <row r="36" spans="2:28" ht="19.5" customHeight="1" x14ac:dyDescent="0.3">
      <c r="B36" s="78"/>
      <c r="C36" s="59" t="s">
        <v>29</v>
      </c>
      <c r="D36" s="23">
        <f>G36+J36+M36+P36+S36+V36</f>
        <v>631455</v>
      </c>
      <c r="E36" s="24">
        <f>D36-F36</f>
        <v>336089</v>
      </c>
      <c r="F36" s="25">
        <f t="shared" si="11"/>
        <v>295366</v>
      </c>
      <c r="G36" s="23">
        <v>239637</v>
      </c>
      <c r="H36" s="24">
        <f t="shared" si="0"/>
        <v>124476</v>
      </c>
      <c r="I36" s="23">
        <v>115161</v>
      </c>
      <c r="J36" s="26">
        <v>221443</v>
      </c>
      <c r="K36" s="24">
        <f t="shared" si="7"/>
        <v>117874</v>
      </c>
      <c r="L36" s="26">
        <v>103569</v>
      </c>
      <c r="M36" s="23">
        <v>41794</v>
      </c>
      <c r="N36" s="24">
        <f t="shared" si="8"/>
        <v>28626</v>
      </c>
      <c r="O36" s="23">
        <v>13168</v>
      </c>
      <c r="P36" s="26">
        <v>64015</v>
      </c>
      <c r="Q36" s="24">
        <f t="shared" si="9"/>
        <v>38901</v>
      </c>
      <c r="R36" s="26">
        <v>25114</v>
      </c>
      <c r="S36" s="23">
        <v>49137</v>
      </c>
      <c r="T36" s="24">
        <f t="shared" si="12"/>
        <v>21066</v>
      </c>
      <c r="U36" s="23">
        <v>28071</v>
      </c>
      <c r="V36" s="26">
        <v>15429</v>
      </c>
      <c r="W36" s="24">
        <f t="shared" si="10"/>
        <v>5146</v>
      </c>
      <c r="X36" s="26">
        <v>10283</v>
      </c>
      <c r="Y36" s="23"/>
      <c r="Z36" s="24"/>
      <c r="AA36" s="23"/>
      <c r="AB36" s="5"/>
    </row>
    <row r="37" spans="2:28" ht="19.5" customHeight="1" x14ac:dyDescent="0.3">
      <c r="B37" s="78"/>
      <c r="C37" s="59" t="s">
        <v>30</v>
      </c>
      <c r="D37" s="23">
        <f>G37+J37+M37+P37+S37+V37+Y37</f>
        <v>286666</v>
      </c>
      <c r="E37" s="24">
        <f t="shared" si="6"/>
        <v>-10698</v>
      </c>
      <c r="F37" s="25">
        <f t="shared" si="11"/>
        <v>297364</v>
      </c>
      <c r="G37" s="23">
        <v>85956</v>
      </c>
      <c r="H37" s="24">
        <f t="shared" si="0"/>
        <v>-2123</v>
      </c>
      <c r="I37" s="23">
        <v>88079</v>
      </c>
      <c r="J37" s="26">
        <v>109369</v>
      </c>
      <c r="K37" s="24">
        <f t="shared" si="7"/>
        <v>-3057</v>
      </c>
      <c r="L37" s="26">
        <v>112426</v>
      </c>
      <c r="M37" s="23">
        <v>31738</v>
      </c>
      <c r="N37" s="24">
        <f t="shared" si="8"/>
        <v>-5404</v>
      </c>
      <c r="O37" s="23">
        <v>37142</v>
      </c>
      <c r="P37" s="26">
        <v>26552</v>
      </c>
      <c r="Q37" s="24">
        <f t="shared" si="9"/>
        <v>627</v>
      </c>
      <c r="R37" s="26">
        <v>25925</v>
      </c>
      <c r="S37" s="23">
        <v>19864</v>
      </c>
      <c r="T37" s="24">
        <f t="shared" si="12"/>
        <v>1073</v>
      </c>
      <c r="U37" s="23">
        <v>18791</v>
      </c>
      <c r="V37" s="26">
        <v>13187</v>
      </c>
      <c r="W37" s="24">
        <f t="shared" si="10"/>
        <v>-1814</v>
      </c>
      <c r="X37" s="26">
        <v>15001</v>
      </c>
      <c r="Y37" s="23"/>
      <c r="Z37" s="24">
        <f>Y37-AA37</f>
        <v>0</v>
      </c>
      <c r="AA37" s="23"/>
      <c r="AB37" s="5"/>
    </row>
    <row r="38" spans="2:28" ht="19.5" customHeight="1" x14ac:dyDescent="0.3">
      <c r="B38" s="78" t="s">
        <v>38</v>
      </c>
      <c r="C38" s="59" t="s">
        <v>28</v>
      </c>
      <c r="D38" s="23">
        <f>G38+J38+M38+P38+S38+V38</f>
        <v>708028</v>
      </c>
      <c r="E38" s="24">
        <f t="shared" si="6"/>
        <v>74746</v>
      </c>
      <c r="F38" s="25">
        <f t="shared" si="11"/>
        <v>633282</v>
      </c>
      <c r="G38" s="23">
        <v>241945</v>
      </c>
      <c r="H38" s="24">
        <f t="shared" si="0"/>
        <v>19421</v>
      </c>
      <c r="I38" s="23">
        <v>222524</v>
      </c>
      <c r="J38" s="26">
        <v>246626</v>
      </c>
      <c r="K38" s="24">
        <f t="shared" si="7"/>
        <v>19832</v>
      </c>
      <c r="L38" s="26">
        <v>226794</v>
      </c>
      <c r="M38" s="23">
        <v>65144</v>
      </c>
      <c r="N38" s="24">
        <f t="shared" si="8"/>
        <v>11736</v>
      </c>
      <c r="O38" s="23">
        <v>53408</v>
      </c>
      <c r="P38" s="26">
        <v>68214</v>
      </c>
      <c r="Q38" s="24">
        <f t="shared" si="9"/>
        <v>7066</v>
      </c>
      <c r="R38" s="26">
        <v>61148</v>
      </c>
      <c r="S38" s="23">
        <v>61274</v>
      </c>
      <c r="T38" s="24">
        <f t="shared" si="12"/>
        <v>14373</v>
      </c>
      <c r="U38" s="23">
        <v>46901</v>
      </c>
      <c r="V38" s="26">
        <v>24825</v>
      </c>
      <c r="W38" s="24">
        <f t="shared" si="10"/>
        <v>2318</v>
      </c>
      <c r="X38" s="26">
        <v>22507</v>
      </c>
      <c r="Y38" s="23"/>
      <c r="Z38" s="24"/>
      <c r="AA38" s="23"/>
      <c r="AB38" s="5"/>
    </row>
    <row r="39" spans="2:28" ht="19.5" customHeight="1" x14ac:dyDescent="0.3">
      <c r="B39" s="78"/>
      <c r="C39" s="59" t="s">
        <v>29</v>
      </c>
      <c r="D39" s="23">
        <f>G39+J39+M39+P39+S39+V39</f>
        <v>582257</v>
      </c>
      <c r="E39" s="24">
        <f t="shared" si="6"/>
        <v>320486</v>
      </c>
      <c r="F39" s="25">
        <f t="shared" si="11"/>
        <v>261771</v>
      </c>
      <c r="G39" s="23">
        <v>216252</v>
      </c>
      <c r="H39" s="24">
        <f t="shared" si="0"/>
        <v>112781</v>
      </c>
      <c r="I39" s="23">
        <v>103471</v>
      </c>
      <c r="J39" s="26">
        <v>202308</v>
      </c>
      <c r="K39" s="24">
        <f t="shared" si="7"/>
        <v>110611</v>
      </c>
      <c r="L39" s="26">
        <v>91697</v>
      </c>
      <c r="M39" s="23">
        <v>41326</v>
      </c>
      <c r="N39" s="24">
        <f t="shared" si="8"/>
        <v>29641</v>
      </c>
      <c r="O39" s="23">
        <v>11685</v>
      </c>
      <c r="P39" s="26">
        <v>58152</v>
      </c>
      <c r="Q39" s="24">
        <f t="shared" si="9"/>
        <v>36222</v>
      </c>
      <c r="R39" s="26">
        <v>21930</v>
      </c>
      <c r="S39" s="23">
        <v>50739</v>
      </c>
      <c r="T39" s="24">
        <f t="shared" si="12"/>
        <v>25447</v>
      </c>
      <c r="U39" s="23">
        <v>25292</v>
      </c>
      <c r="V39" s="26">
        <v>13480</v>
      </c>
      <c r="W39" s="24">
        <f t="shared" si="10"/>
        <v>5784</v>
      </c>
      <c r="X39" s="26">
        <v>7696</v>
      </c>
      <c r="Y39" s="23"/>
      <c r="Z39" s="24"/>
      <c r="AA39" s="23"/>
      <c r="AB39" s="5"/>
    </row>
    <row r="40" spans="2:28" ht="19.5" customHeight="1" x14ac:dyDescent="0.3">
      <c r="B40" s="78"/>
      <c r="C40" s="59" t="s">
        <v>30</v>
      </c>
      <c r="D40" s="23">
        <f>G40+J40+M40+P40+S40+V40+Y40</f>
        <v>264480</v>
      </c>
      <c r="E40" s="24">
        <f t="shared" si="6"/>
        <v>-13656</v>
      </c>
      <c r="F40" s="25">
        <f t="shared" si="11"/>
        <v>278136</v>
      </c>
      <c r="G40" s="23">
        <v>76927</v>
      </c>
      <c r="H40" s="24">
        <f t="shared" si="0"/>
        <v>-4119</v>
      </c>
      <c r="I40" s="23">
        <v>81046</v>
      </c>
      <c r="J40" s="26">
        <v>102938</v>
      </c>
      <c r="K40" s="24">
        <f t="shared" si="7"/>
        <v>-3570</v>
      </c>
      <c r="L40" s="26">
        <v>106508</v>
      </c>
      <c r="M40" s="23">
        <v>28910</v>
      </c>
      <c r="N40" s="24">
        <f t="shared" si="8"/>
        <v>-3876</v>
      </c>
      <c r="O40" s="23">
        <v>32786</v>
      </c>
      <c r="P40" s="26">
        <v>25165</v>
      </c>
      <c r="Q40" s="24">
        <f t="shared" si="9"/>
        <v>-927</v>
      </c>
      <c r="R40" s="26">
        <v>26092</v>
      </c>
      <c r="S40" s="23">
        <v>17819</v>
      </c>
      <c r="T40" s="24">
        <f t="shared" si="12"/>
        <v>14</v>
      </c>
      <c r="U40" s="23">
        <v>17805</v>
      </c>
      <c r="V40" s="26">
        <v>12721</v>
      </c>
      <c r="W40" s="24">
        <f t="shared" si="10"/>
        <v>-1178</v>
      </c>
      <c r="X40" s="26">
        <v>13899</v>
      </c>
      <c r="Y40" s="23"/>
      <c r="Z40" s="24">
        <f>Y40-AA40</f>
        <v>0</v>
      </c>
      <c r="AA40" s="23"/>
      <c r="AB40" s="5"/>
    </row>
    <row r="41" spans="2:28" ht="19.5" customHeight="1" x14ac:dyDescent="0.3">
      <c r="B41" s="78" t="s">
        <v>39</v>
      </c>
      <c r="C41" s="59" t="s">
        <v>28</v>
      </c>
      <c r="D41" s="23">
        <f>G41+J41+M41+P41+S41+V41</f>
        <v>736253</v>
      </c>
      <c r="E41" s="24">
        <f t="shared" si="6"/>
        <v>32309</v>
      </c>
      <c r="F41" s="25">
        <f t="shared" si="11"/>
        <v>703944</v>
      </c>
      <c r="G41" s="23">
        <v>245798</v>
      </c>
      <c r="H41" s="24">
        <f t="shared" si="0"/>
        <v>-514</v>
      </c>
      <c r="I41" s="23">
        <v>246312</v>
      </c>
      <c r="J41" s="26">
        <v>255283</v>
      </c>
      <c r="K41" s="24">
        <f t="shared" si="7"/>
        <v>4570</v>
      </c>
      <c r="L41" s="26">
        <v>250713</v>
      </c>
      <c r="M41" s="23">
        <v>72534</v>
      </c>
      <c r="N41" s="24">
        <f t="shared" si="8"/>
        <v>9910</v>
      </c>
      <c r="O41" s="23">
        <v>62624</v>
      </c>
      <c r="P41" s="26">
        <v>71425</v>
      </c>
      <c r="Q41" s="24">
        <f t="shared" si="9"/>
        <v>4727</v>
      </c>
      <c r="R41" s="26">
        <v>66698</v>
      </c>
      <c r="S41" s="23">
        <v>64423</v>
      </c>
      <c r="T41" s="24">
        <f t="shared" si="12"/>
        <v>12484</v>
      </c>
      <c r="U41" s="23">
        <v>51939</v>
      </c>
      <c r="V41" s="26">
        <v>26790</v>
      </c>
      <c r="W41" s="24">
        <f t="shared" si="10"/>
        <v>1132</v>
      </c>
      <c r="X41" s="26">
        <v>25658</v>
      </c>
      <c r="Y41" s="23"/>
      <c r="Z41" s="24"/>
      <c r="AA41" s="23"/>
      <c r="AB41" s="5"/>
    </row>
    <row r="42" spans="2:28" ht="19.5" customHeight="1" x14ac:dyDescent="0.3">
      <c r="B42" s="78"/>
      <c r="C42" s="59" t="s">
        <v>29</v>
      </c>
      <c r="D42" s="67">
        <f>G42+J42+M42+P42+S42+V42</f>
        <v>587591</v>
      </c>
      <c r="E42" s="68">
        <f t="shared" si="6"/>
        <v>336767</v>
      </c>
      <c r="F42" s="25">
        <f t="shared" si="11"/>
        <v>250824</v>
      </c>
      <c r="G42" s="67">
        <v>219685</v>
      </c>
      <c r="H42" s="69">
        <f t="shared" si="0"/>
        <v>121131</v>
      </c>
      <c r="I42" s="67">
        <v>98554</v>
      </c>
      <c r="J42" s="70">
        <v>204312</v>
      </c>
      <c r="K42" s="69">
        <f t="shared" si="7"/>
        <v>117165</v>
      </c>
      <c r="L42" s="70">
        <v>87147</v>
      </c>
      <c r="M42" s="67">
        <v>40292</v>
      </c>
      <c r="N42" s="69">
        <f t="shared" si="8"/>
        <v>28965</v>
      </c>
      <c r="O42" s="67">
        <v>11327</v>
      </c>
      <c r="P42" s="70">
        <v>58326</v>
      </c>
      <c r="Q42" s="69">
        <f t="shared" si="9"/>
        <v>36926</v>
      </c>
      <c r="R42" s="70">
        <v>21400</v>
      </c>
      <c r="S42" s="67">
        <v>49103</v>
      </c>
      <c r="T42" s="69">
        <f t="shared" si="12"/>
        <v>24646</v>
      </c>
      <c r="U42" s="67">
        <v>24457</v>
      </c>
      <c r="V42" s="70">
        <v>15873</v>
      </c>
      <c r="W42" s="69">
        <f t="shared" si="10"/>
        <v>7934</v>
      </c>
      <c r="X42" s="70">
        <v>7939</v>
      </c>
      <c r="Y42" s="71"/>
      <c r="Z42" s="69"/>
      <c r="AA42" s="71"/>
      <c r="AB42" s="5"/>
    </row>
    <row r="43" spans="2:28" ht="19.5" customHeight="1" x14ac:dyDescent="0.3">
      <c r="B43" s="78"/>
      <c r="C43" s="59" t="s">
        <v>30</v>
      </c>
      <c r="D43" s="71">
        <f>G43+J43+M43+P43+S43+V43+Y43</f>
        <v>302904</v>
      </c>
      <c r="E43" s="69">
        <f>D43-F43</f>
        <v>-3536</v>
      </c>
      <c r="F43" s="25">
        <f t="shared" si="11"/>
        <v>306440</v>
      </c>
      <c r="G43" s="71">
        <v>91418</v>
      </c>
      <c r="H43" s="69">
        <f t="shared" si="0"/>
        <v>628</v>
      </c>
      <c r="I43" s="71">
        <v>90790</v>
      </c>
      <c r="J43" s="72">
        <v>114884</v>
      </c>
      <c r="K43" s="69">
        <f t="shared" si="7"/>
        <v>-1256</v>
      </c>
      <c r="L43" s="72">
        <v>116140</v>
      </c>
      <c r="M43" s="71">
        <v>34988</v>
      </c>
      <c r="N43" s="69">
        <f t="shared" si="8"/>
        <v>-3431</v>
      </c>
      <c r="O43" s="71">
        <v>38419</v>
      </c>
      <c r="P43" s="72">
        <v>27238</v>
      </c>
      <c r="Q43" s="69">
        <f t="shared" si="9"/>
        <v>354</v>
      </c>
      <c r="R43" s="72">
        <v>26884</v>
      </c>
      <c r="S43" s="71">
        <v>20699</v>
      </c>
      <c r="T43" s="69">
        <f t="shared" si="12"/>
        <v>1085</v>
      </c>
      <c r="U43" s="71">
        <v>19614</v>
      </c>
      <c r="V43" s="72">
        <v>13677</v>
      </c>
      <c r="W43" s="69">
        <f t="shared" si="10"/>
        <v>-916</v>
      </c>
      <c r="X43" s="72">
        <v>14593</v>
      </c>
      <c r="Y43" s="71"/>
      <c r="Z43" s="69">
        <f>Y43-AA43</f>
        <v>0</v>
      </c>
      <c r="AA43" s="71"/>
      <c r="AB43" s="5"/>
    </row>
    <row r="44" spans="2:28" ht="19.5" customHeight="1" x14ac:dyDescent="0.3">
      <c r="B44" s="78" t="s">
        <v>40</v>
      </c>
      <c r="C44" s="59" t="s">
        <v>28</v>
      </c>
      <c r="D44" s="71">
        <f>G44+J44+M44+P44+S44+V44</f>
        <v>716432</v>
      </c>
      <c r="E44" s="69">
        <f t="shared" si="6"/>
        <v>36677</v>
      </c>
      <c r="F44" s="25">
        <f t="shared" si="11"/>
        <v>679755</v>
      </c>
      <c r="G44" s="71">
        <v>239892</v>
      </c>
      <c r="H44" s="69">
        <f t="shared" si="0"/>
        <v>8197</v>
      </c>
      <c r="I44" s="71">
        <v>231695</v>
      </c>
      <c r="J44" s="72">
        <v>244909</v>
      </c>
      <c r="K44" s="69">
        <f t="shared" si="7"/>
        <v>3703</v>
      </c>
      <c r="L44" s="72">
        <v>241206</v>
      </c>
      <c r="M44" s="71">
        <v>76399</v>
      </c>
      <c r="N44" s="69">
        <f t="shared" si="8"/>
        <v>11791</v>
      </c>
      <c r="O44" s="71">
        <v>64608</v>
      </c>
      <c r="P44" s="72">
        <v>68397</v>
      </c>
      <c r="Q44" s="69">
        <f t="shared" si="9"/>
        <v>2290</v>
      </c>
      <c r="R44" s="72">
        <v>66107</v>
      </c>
      <c r="S44" s="71">
        <v>61753</v>
      </c>
      <c r="T44" s="69">
        <f t="shared" si="12"/>
        <v>10198</v>
      </c>
      <c r="U44" s="71">
        <v>51555</v>
      </c>
      <c r="V44" s="72">
        <v>25082</v>
      </c>
      <c r="W44" s="69">
        <f t="shared" si="10"/>
        <v>498</v>
      </c>
      <c r="X44" s="72">
        <v>24584</v>
      </c>
      <c r="Y44" s="71"/>
      <c r="Z44" s="69"/>
      <c r="AA44" s="71"/>
      <c r="AB44" s="5"/>
    </row>
    <row r="45" spans="2:28" ht="19.5" customHeight="1" x14ac:dyDescent="0.3">
      <c r="B45" s="78"/>
      <c r="C45" s="59" t="s">
        <v>29</v>
      </c>
      <c r="D45" s="71">
        <f>G45+J45+M45+P45+S45+V45</f>
        <v>602643</v>
      </c>
      <c r="E45" s="69">
        <f t="shared" si="6"/>
        <v>317913</v>
      </c>
      <c r="F45" s="25">
        <f t="shared" si="11"/>
        <v>284730</v>
      </c>
      <c r="G45" s="71">
        <v>227993</v>
      </c>
      <c r="H45" s="69">
        <f t="shared" si="0"/>
        <v>117211</v>
      </c>
      <c r="I45" s="71">
        <v>110782</v>
      </c>
      <c r="J45" s="72">
        <v>208501</v>
      </c>
      <c r="K45" s="69">
        <f t="shared" si="7"/>
        <v>106580</v>
      </c>
      <c r="L45" s="72">
        <v>101921</v>
      </c>
      <c r="M45" s="71">
        <v>42493</v>
      </c>
      <c r="N45" s="69">
        <f t="shared" si="8"/>
        <v>29032</v>
      </c>
      <c r="O45" s="71">
        <v>13461</v>
      </c>
      <c r="P45" s="72">
        <v>57600</v>
      </c>
      <c r="Q45" s="69">
        <f t="shared" si="9"/>
        <v>34181</v>
      </c>
      <c r="R45" s="72">
        <v>23419</v>
      </c>
      <c r="S45" s="71">
        <v>51382</v>
      </c>
      <c r="T45" s="69">
        <f t="shared" si="12"/>
        <v>25346</v>
      </c>
      <c r="U45" s="71">
        <v>26036</v>
      </c>
      <c r="V45" s="72">
        <v>14674</v>
      </c>
      <c r="W45" s="69">
        <f t="shared" si="10"/>
        <v>5563</v>
      </c>
      <c r="X45" s="72">
        <v>9111</v>
      </c>
      <c r="Y45" s="71"/>
      <c r="Z45" s="69"/>
      <c r="AA45" s="71"/>
      <c r="AB45" s="5"/>
    </row>
    <row r="46" spans="2:28" ht="19.5" customHeight="1" thickBot="1" x14ac:dyDescent="0.35">
      <c r="B46" s="79"/>
      <c r="C46" s="73" t="s">
        <v>30</v>
      </c>
      <c r="D46" s="74">
        <f>G46+J46+M46+P46+S46+V46+Y46</f>
        <v>265907</v>
      </c>
      <c r="E46" s="75">
        <f t="shared" si="6"/>
        <v>-6522</v>
      </c>
      <c r="F46" s="103">
        <f t="shared" si="11"/>
        <v>272429</v>
      </c>
      <c r="G46" s="74">
        <v>80243</v>
      </c>
      <c r="H46" s="75">
        <f t="shared" si="0"/>
        <v>868</v>
      </c>
      <c r="I46" s="74">
        <v>79375</v>
      </c>
      <c r="J46" s="76">
        <v>100610</v>
      </c>
      <c r="K46" s="75">
        <f>J46-L46</f>
        <v>-4951</v>
      </c>
      <c r="L46" s="76">
        <v>105561</v>
      </c>
      <c r="M46" s="74">
        <v>28807</v>
      </c>
      <c r="N46" s="75">
        <f>M46-O46</f>
        <v>-3051</v>
      </c>
      <c r="O46" s="74">
        <v>31858</v>
      </c>
      <c r="P46" s="76">
        <v>25016</v>
      </c>
      <c r="Q46" s="75">
        <f>P46-R46</f>
        <v>-547</v>
      </c>
      <c r="R46" s="76">
        <v>25563</v>
      </c>
      <c r="S46" s="74">
        <v>18333</v>
      </c>
      <c r="T46" s="75">
        <f>S46-U46</f>
        <v>556</v>
      </c>
      <c r="U46" s="74">
        <v>17777</v>
      </c>
      <c r="V46" s="76">
        <v>12898</v>
      </c>
      <c r="W46" s="75">
        <f>V46-X46</f>
        <v>603</v>
      </c>
      <c r="X46" s="76">
        <v>12295</v>
      </c>
      <c r="Y46" s="74"/>
      <c r="Z46" s="75">
        <f>Y46-AA46</f>
        <v>0</v>
      </c>
      <c r="AA46" s="74"/>
      <c r="AB46" s="5"/>
    </row>
    <row r="47" spans="2:28" x14ac:dyDescent="0.3">
      <c r="D47" s="5"/>
      <c r="F47" s="5"/>
      <c r="G47" s="5"/>
      <c r="L47" s="5"/>
      <c r="M47" s="5"/>
      <c r="O47" s="5"/>
      <c r="P47" s="5"/>
      <c r="R47" s="5"/>
      <c r="S47" s="5"/>
      <c r="U47" s="5"/>
      <c r="V47" s="5"/>
      <c r="X47" s="5"/>
      <c r="Y47" s="5"/>
      <c r="AA47" s="5"/>
      <c r="AB47" s="5"/>
    </row>
    <row r="48" spans="2:28" x14ac:dyDescent="0.3">
      <c r="D48" s="5"/>
      <c r="F48" s="5"/>
      <c r="G48" s="5" t="s">
        <v>41</v>
      </c>
      <c r="L48" s="5"/>
      <c r="M48" s="5"/>
      <c r="O48" s="5"/>
      <c r="P48" s="5"/>
      <c r="R48" s="5"/>
      <c r="S48" s="5"/>
      <c r="U48" s="5"/>
      <c r="V48" s="5"/>
      <c r="X48" s="5"/>
      <c r="Y48" s="5"/>
      <c r="AA48" s="5"/>
      <c r="AB48" s="5"/>
    </row>
    <row r="49" spans="2:28" ht="33.75" customHeight="1" x14ac:dyDescent="0.3">
      <c r="B49" s="80"/>
      <c r="C49" s="81"/>
      <c r="D49" s="81"/>
      <c r="E49" s="81"/>
      <c r="F49" s="81"/>
      <c r="G49" s="81"/>
      <c r="H49" s="81"/>
      <c r="I49" s="81"/>
      <c r="L49" s="5"/>
      <c r="M49" s="5"/>
      <c r="O49" s="5"/>
      <c r="P49" s="5"/>
      <c r="R49" s="5" t="s">
        <v>41</v>
      </c>
      <c r="S49" s="5"/>
      <c r="U49" s="5"/>
      <c r="V49" s="5"/>
      <c r="X49" s="5"/>
      <c r="Y49" s="5"/>
      <c r="AA49" s="5"/>
      <c r="AB49" s="5"/>
    </row>
    <row r="50" spans="2:28" x14ac:dyDescent="0.3">
      <c r="E50" s="77"/>
      <c r="F50" s="5"/>
      <c r="G50" s="5"/>
      <c r="L50" s="5"/>
      <c r="M50" s="5"/>
      <c r="O50" s="5"/>
      <c r="P50" s="5"/>
      <c r="R50" s="5"/>
      <c r="S50" s="5"/>
      <c r="U50" s="5"/>
      <c r="V50" s="5"/>
      <c r="X50" s="5"/>
      <c r="Y50" s="5"/>
      <c r="AA50" s="5"/>
      <c r="AB50" s="5"/>
    </row>
    <row r="51" spans="2:28" x14ac:dyDescent="0.3">
      <c r="F51" s="5"/>
      <c r="G51" s="5"/>
      <c r="L51" s="5"/>
      <c r="M51" s="5"/>
      <c r="O51" s="5"/>
      <c r="P51" s="5"/>
      <c r="R51" s="5"/>
      <c r="S51" s="5"/>
      <c r="U51" s="5"/>
      <c r="V51" s="5"/>
      <c r="X51" s="5"/>
      <c r="Y51" s="5"/>
      <c r="AA51" s="5"/>
      <c r="AB51" s="5"/>
    </row>
    <row r="52" spans="2:28" x14ac:dyDescent="0.3">
      <c r="F52" s="5"/>
      <c r="G52" s="5"/>
      <c r="L52" s="5"/>
      <c r="M52" s="5"/>
      <c r="O52" s="5"/>
      <c r="P52" s="5"/>
      <c r="R52" s="5"/>
      <c r="S52" s="5"/>
      <c r="U52" s="5"/>
      <c r="V52" s="5"/>
      <c r="X52" s="5"/>
      <c r="Y52" s="5"/>
      <c r="AA52" s="5"/>
      <c r="AB52" s="5"/>
    </row>
    <row r="53" spans="2:28" x14ac:dyDescent="0.3">
      <c r="F53" s="5"/>
      <c r="G53" s="5"/>
      <c r="L53" s="5"/>
      <c r="M53" s="5"/>
      <c r="O53" s="5"/>
      <c r="P53" s="5"/>
      <c r="R53" s="5"/>
      <c r="S53" s="5"/>
      <c r="U53" s="5"/>
      <c r="X53" s="5"/>
      <c r="Y53" s="5"/>
      <c r="AA53" s="5"/>
      <c r="AB53" s="5"/>
    </row>
    <row r="54" spans="2:28" x14ac:dyDescent="0.3">
      <c r="F54" s="5"/>
      <c r="G54" s="5"/>
      <c r="L54" s="5"/>
      <c r="M54" s="5"/>
      <c r="O54" s="5"/>
      <c r="P54" s="5"/>
      <c r="R54" s="5"/>
      <c r="S54" s="5"/>
      <c r="U54" s="5"/>
      <c r="X54" s="5"/>
      <c r="Y54" s="5"/>
      <c r="AA54" s="5"/>
      <c r="AB54" s="5"/>
    </row>
    <row r="55" spans="2:28" x14ac:dyDescent="0.3">
      <c r="F55" s="5"/>
      <c r="G55" s="5"/>
      <c r="L55" s="5"/>
      <c r="M55" s="5"/>
      <c r="O55" s="5"/>
      <c r="P55" s="5"/>
      <c r="R55" s="5"/>
      <c r="S55" s="5"/>
      <c r="U55" s="5"/>
      <c r="X55" s="5"/>
      <c r="Y55" s="5"/>
      <c r="AA55" s="5"/>
      <c r="AB55" s="5"/>
    </row>
    <row r="56" spans="2:28" x14ac:dyDescent="0.3">
      <c r="F56" s="5"/>
      <c r="G56" s="5"/>
      <c r="L56" s="5"/>
      <c r="M56" s="5"/>
      <c r="O56" s="5"/>
      <c r="P56" s="5"/>
      <c r="R56" s="5"/>
      <c r="S56" s="5"/>
      <c r="U56" s="5"/>
      <c r="X56" s="5"/>
      <c r="Y56" s="5"/>
      <c r="AA56" s="5"/>
      <c r="AB56" s="5"/>
    </row>
    <row r="57" spans="2:28" x14ac:dyDescent="0.3">
      <c r="F57" s="5"/>
      <c r="G57" s="5"/>
      <c r="L57" s="5"/>
      <c r="O57" s="5"/>
      <c r="P57" s="5"/>
      <c r="R57" s="5"/>
      <c r="S57" s="5"/>
      <c r="U57" s="5"/>
      <c r="X57" s="5"/>
      <c r="AA57" s="5"/>
      <c r="AB57" s="5"/>
    </row>
    <row r="58" spans="2:28" x14ac:dyDescent="0.3">
      <c r="F58" s="5"/>
      <c r="G58" s="5"/>
      <c r="L58" s="5"/>
      <c r="S58" s="5"/>
    </row>
    <row r="59" spans="2:28" x14ac:dyDescent="0.3">
      <c r="F59" s="5"/>
      <c r="G59" s="5"/>
      <c r="L59" s="5"/>
      <c r="S59" s="5"/>
    </row>
    <row r="60" spans="2:28" x14ac:dyDescent="0.3">
      <c r="F60" s="5"/>
      <c r="G60" s="5"/>
      <c r="L60" s="5"/>
      <c r="S60" s="5"/>
    </row>
    <row r="61" spans="2:28" x14ac:dyDescent="0.3">
      <c r="F61" s="5"/>
    </row>
    <row r="62" spans="2:28" x14ac:dyDescent="0.3">
      <c r="F62" s="5"/>
    </row>
  </sheetData>
  <mergeCells count="26">
    <mergeCell ref="B38:B40"/>
    <mergeCell ref="B41:B43"/>
    <mergeCell ref="B44:B46"/>
    <mergeCell ref="B49:I49"/>
    <mergeCell ref="B20:B22"/>
    <mergeCell ref="B23:B25"/>
    <mergeCell ref="B26:B28"/>
    <mergeCell ref="B29:B31"/>
    <mergeCell ref="B32:B34"/>
    <mergeCell ref="B35:B37"/>
    <mergeCell ref="Y4:AA4"/>
    <mergeCell ref="B7:C7"/>
    <mergeCell ref="B8:B10"/>
    <mergeCell ref="B11:B13"/>
    <mergeCell ref="B14:B16"/>
    <mergeCell ref="B17:B19"/>
    <mergeCell ref="B2:AA2"/>
    <mergeCell ref="Z3:AA3"/>
    <mergeCell ref="B4:C6"/>
    <mergeCell ref="D4:F4"/>
    <mergeCell ref="G4:I4"/>
    <mergeCell ref="J4:L4"/>
    <mergeCell ref="M4:O4"/>
    <mergeCell ref="P4:R4"/>
    <mergeCell ref="S4:U4"/>
    <mergeCell ref="V4:X4"/>
  </mergeCells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수거량</vt:lpstr>
      <vt:lpstr>대행료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2023-09-04T11:40:44Z</dcterms:created>
  <dcterms:modified xsi:type="dcterms:W3CDTF">2023-09-04T22:19:13Z</dcterms:modified>
</cp:coreProperties>
</file>