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3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79" r:id="rId2"/>
    <sheet name="대행료 " sheetId="84" r:id="rId3"/>
  </sheets>
  <definedNames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목차'!$A$1:$M$25</definedName>
  </definedNames>
  <calcPr calcId="162913"/>
</workbook>
</file>

<file path=xl/calcChain.xml><?xml version="1.0" encoding="utf-8"?>
<calcChain xmlns="http://schemas.openxmlformats.org/spreadsheetml/2006/main">
  <c r="F9" i="84" l="1"/>
  <c r="F10" i="84"/>
  <c r="F8" i="84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AF18" i="84" l="1"/>
  <c r="AF21" i="84" s="1"/>
  <c r="C40" i="79" l="1"/>
  <c r="D40" i="79" s="1"/>
  <c r="G40" i="79"/>
  <c r="J40" i="79"/>
  <c r="M40" i="79"/>
  <c r="P40" i="79"/>
  <c r="S40" i="79"/>
  <c r="V40" i="79"/>
  <c r="C41" i="79"/>
  <c r="D41" i="79" s="1"/>
  <c r="G41" i="79"/>
  <c r="J41" i="79"/>
  <c r="M41" i="79"/>
  <c r="P41" i="79"/>
  <c r="S41" i="79"/>
  <c r="V41" i="79"/>
  <c r="C42" i="79"/>
  <c r="D42" i="79" s="1"/>
  <c r="G42" i="79"/>
  <c r="J42" i="79"/>
  <c r="M42" i="79"/>
  <c r="P42" i="79"/>
  <c r="S42" i="79"/>
  <c r="V42" i="79"/>
  <c r="C43" i="79"/>
  <c r="D43" i="79" s="1"/>
  <c r="G43" i="79"/>
  <c r="J43" i="79"/>
  <c r="M43" i="79"/>
  <c r="P43" i="79"/>
  <c r="S43" i="79"/>
  <c r="V43" i="79"/>
  <c r="C44" i="79"/>
  <c r="D44" i="79" s="1"/>
  <c r="G44" i="79"/>
  <c r="J44" i="79"/>
  <c r="M44" i="79"/>
  <c r="P44" i="79"/>
  <c r="S44" i="79"/>
  <c r="V44" i="79"/>
  <c r="C45" i="79"/>
  <c r="D45" i="79" s="1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8" i="79" s="1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9" i="79" l="1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<sst xmlns="http://schemas.openxmlformats.org/spreadsheetml/2006/main" count="227" uniqueCount="65">
  <si>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</si>
  <si>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</si>
  <si>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</si>
  <si>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</si>
  <si>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</si>
  <si>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</si>
  <si>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</si>
  <si>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</si>
  <si>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</si>
  <si>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</si>
  <si>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</si>
  <si>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</si>
  <si>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</si>
  <si>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</si>
  <si>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</si>
  <si>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</si>
  <si>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</si>
  <si>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</si>
  <si>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</si>
  <si>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</si>
  <si>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</si>
  <si>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</si>
  <si>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</si>
  <si>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</si>
  <si>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</si>
  <si>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</si>
  <si>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</si>
  <si>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</si>
  <si>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</si>
  <si>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</si>
  <si>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</si>
  <si>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</si>
  <si>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</si>
  <si>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</si>
  <si>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</si>
  <si>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</si>
  <si>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</si>
  <si>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</si>
  <si>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</si>
  <si>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</si>
  <si>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</si>
  <si>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</si>
  <si>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</si>
  <si>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</si>
  <si>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>2. 수거처리비 세부내역</t>
    <phoneticPr fontId="2" type="noConversion"/>
  </si>
  <si>
    <t>3. 업체별 증감 현황</t>
    <phoneticPr fontId="2" type="noConversion"/>
  </si>
  <si>
    <t>3-1. 업체별 발생량 증감</t>
    <phoneticPr fontId="2" type="noConversion"/>
  </si>
  <si>
    <t>3-2. 업체별 대행료 증감</t>
    <phoneticPr fontId="2" type="noConversion"/>
  </si>
  <si>
    <t>4. 봉투 등 판매현황</t>
    <phoneticPr fontId="2" type="noConversion"/>
  </si>
  <si>
    <t>5. 기타 참고자료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</si>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</sst>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2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2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4" fillId="8" borderId="2" xfId="0" applyNumberFormat="1" applyFont="1" applyFill="1" applyBorder="1" applyAlignment="1">
      <alignment horizontal="center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3" fontId="8" fillId="0" borderId="4" xfId="1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80" fontId="12" fillId="7" borderId="16" xfId="0" applyNumberFormat="1" applyFont="1" applyFill="1" applyBorder="1" applyAlignment="1">
      <alignment horizontal="center" vertical="center"/>
    </xf>
    <xf numFmtId="180" fontId="13" fillId="7" borderId="13" xfId="0" applyNumberFormat="1" applyFont="1" applyFill="1" applyBorder="1" applyAlignment="1">
      <alignment horizontal="center" vertical="center"/>
    </xf>
    <xf numFmtId="180" fontId="13" fillId="7" borderId="15" xfId="0" applyNumberFormat="1" applyFont="1" applyFill="1" applyBorder="1" applyAlignment="1">
      <alignment horizontal="center" vertical="center"/>
    </xf>
    <xf numFmtId="180" fontId="12" fillId="6" borderId="16" xfId="0" applyNumberFormat="1" applyFont="1" applyFill="1" applyBorder="1" applyAlignment="1">
      <alignment horizontal="center" vertical="center"/>
    </xf>
    <xf numFmtId="180" fontId="13" fillId="6" borderId="13" xfId="0" applyNumberFormat="1" applyFont="1" applyFill="1" applyBorder="1" applyAlignment="1">
      <alignment horizontal="center" vertical="center"/>
    </xf>
    <xf numFmtId="180" fontId="13" fillId="6" borderId="17" xfId="0" applyNumberFormat="1" applyFont="1" applyFill="1" applyBorder="1" applyAlignment="1">
      <alignment horizontal="center" vertical="center"/>
    </xf>
    <xf numFmtId="180" fontId="13" fillId="7" borderId="17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80" fontId="5" fillId="5" borderId="16" xfId="0" applyNumberFormat="1" applyFont="1" applyFill="1" applyBorder="1" applyAlignment="1">
      <alignment horizontal="center" vertical="center"/>
    </xf>
    <xf numFmtId="180" fontId="10" fillId="5" borderId="13" xfId="0" applyNumberFormat="1" applyFont="1" applyFill="1" applyBorder="1" applyAlignment="1">
      <alignment horizontal="center" vertical="center"/>
    </xf>
    <xf numFmtId="180" fontId="10" fillId="5" borderId="17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0" fontId="12" fillId="7" borderId="18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1" xfId="0" applyNumberFormat="1" applyFont="1" applyFill="1" applyBorder="1" applyAlignment="1">
      <alignment horizontal="center" vertical="center"/>
    </xf>
    <xf numFmtId="180" fontId="12" fillId="6" borderId="24" xfId="0" applyNumberFormat="1" applyFont="1" applyFill="1" applyBorder="1" applyAlignment="1">
      <alignment horizontal="center" vertical="center"/>
    </xf>
    <xf numFmtId="184" fontId="8" fillId="0" borderId="23" xfId="0" applyNumberFormat="1" applyFont="1" applyBorder="1" applyAlignment="1">
      <alignment horizontal="right"/>
    </xf>
    <xf numFmtId="180" fontId="12" fillId="6" borderId="22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6"/>
  <sheetViews>
    <sheetView tabSelected="1" workbookViewId="0">
      <selection activeCell="B26" sqref="B26:K2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1"/>
      <c r="C2" s="141"/>
      <c r="D2" s="141"/>
    </row>
    <row r="3" spans="2:11" x14ac:dyDescent="0.15">
      <c r="B3" s="141"/>
      <c r="C3" s="141"/>
      <c r="D3" s="141"/>
    </row>
    <row r="4" spans="2:11" x14ac:dyDescent="0.15">
      <c r="B4" s="141"/>
      <c r="C4" s="141"/>
      <c r="D4" s="141"/>
    </row>
    <row r="6" spans="2:11" ht="9.75" customHeight="1" x14ac:dyDescent="0.15">
      <c r="B6" s="139" t="s">
        <v>40</v>
      </c>
      <c r="C6" s="140"/>
      <c r="D6" s="140"/>
      <c r="E6" s="140"/>
      <c r="F6" s="140"/>
      <c r="G6" s="140"/>
      <c r="H6" s="140"/>
      <c r="I6" s="140"/>
      <c r="J6" s="140"/>
      <c r="K6" s="140"/>
    </row>
    <row r="7" spans="2:11" ht="9.75" customHeight="1" x14ac:dyDescent="0.15">
      <c r="B7" s="140"/>
      <c r="C7" s="140"/>
      <c r="D7" s="140"/>
      <c r="E7" s="140"/>
      <c r="F7" s="140"/>
      <c r="G7" s="140"/>
      <c r="H7" s="140"/>
      <c r="I7" s="140"/>
      <c r="J7" s="140"/>
      <c r="K7" s="140"/>
    </row>
    <row r="8" spans="2:11" ht="9.75" customHeight="1" x14ac:dyDescent="0.15">
      <c r="B8" s="140"/>
      <c r="C8" s="140"/>
      <c r="D8" s="140"/>
      <c r="E8" s="140"/>
      <c r="F8" s="140"/>
      <c r="G8" s="140"/>
      <c r="H8" s="140"/>
      <c r="I8" s="140"/>
      <c r="J8" s="140"/>
      <c r="K8" s="140"/>
    </row>
    <row r="9" spans="2:11" ht="9.75" customHeight="1" x14ac:dyDescent="0.15">
      <c r="B9" s="140"/>
      <c r="C9" s="140"/>
      <c r="D9" s="140"/>
      <c r="E9" s="140"/>
      <c r="F9" s="140"/>
      <c r="G9" s="140"/>
      <c r="H9" s="140"/>
      <c r="I9" s="140"/>
      <c r="J9" s="140"/>
      <c r="K9" s="140"/>
    </row>
    <row r="10" spans="2:11" ht="9.75" customHeight="1" x14ac:dyDescent="0.15">
      <c r="B10" s="140"/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1" ht="9.75" customHeight="1" x14ac:dyDescent="0.15">
      <c r="B11" s="140"/>
      <c r="C11" s="140"/>
      <c r="D11" s="140"/>
      <c r="E11" s="140"/>
      <c r="F11" s="140"/>
      <c r="G11" s="140"/>
      <c r="H11" s="140"/>
      <c r="I11" s="140"/>
      <c r="J11" s="140"/>
      <c r="K11" s="140"/>
    </row>
    <row r="12" spans="2:11" ht="9.75" customHeight="1" x14ac:dyDescent="0.15">
      <c r="B12" s="140"/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1" ht="9.75" customHeight="1" x14ac:dyDescent="0.15">
      <c r="B13" s="140"/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1" ht="9.75" customHeight="1" x14ac:dyDescent="0.15">
      <c r="B14" s="140"/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1" ht="9.75" customHeight="1" x14ac:dyDescent="0.15">
      <c r="B15" s="140"/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1" ht="9.75" customHeight="1" x14ac:dyDescent="0.15">
      <c r="B16" s="140"/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1.5" customHeight="1" x14ac:dyDescent="0.3">
      <c r="B19" s="11" t="s">
        <v>44</v>
      </c>
      <c r="C19" s="11"/>
      <c r="D19" s="11"/>
      <c r="E19" s="11"/>
      <c r="F19" s="11"/>
      <c r="G19" s="11"/>
      <c r="H19" s="11"/>
      <c r="I19" s="11"/>
      <c r="J19" s="11"/>
      <c r="K19" s="11"/>
    </row>
    <row r="20" spans="2:11" s="1" customFormat="1" ht="31.5" customHeight="1" x14ac:dyDescent="0.3">
      <c r="B20" s="11" t="s">
        <v>45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s="1" customFormat="1" ht="31.5" customHeight="1" x14ac:dyDescent="0.3">
      <c r="B21" s="12" t="s">
        <v>46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s="1" customFormat="1" ht="31.5" customHeight="1" x14ac:dyDescent="0.3">
      <c r="B22" s="12" t="s">
        <v>47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s="1" customFormat="1" ht="35.25" customHeight="1" x14ac:dyDescent="0.3">
      <c r="B23" s="11" t="s">
        <v>48</v>
      </c>
      <c r="C23" s="11"/>
      <c r="D23" s="11"/>
      <c r="E23" s="11"/>
      <c r="F23" s="11"/>
      <c r="G23" s="11"/>
    </row>
    <row r="24" spans="2:11" s="1" customFormat="1" ht="35.25" customHeight="1" x14ac:dyDescent="0.3">
      <c r="B24" s="11" t="s">
        <v>49</v>
      </c>
      <c r="C24" s="11"/>
      <c r="D24" s="11"/>
      <c r="E24" s="11"/>
      <c r="F24" s="11"/>
      <c r="G24" s="11"/>
    </row>
    <row r="25" spans="2:11" s="1" customFormat="1" ht="35.25" customHeight="1" x14ac:dyDescent="0.3">
      <c r="B25" s="137"/>
      <c r="C25" s="137"/>
      <c r="D25" s="137"/>
      <c r="E25" s="137"/>
      <c r="F25" s="137"/>
      <c r="G25" s="137"/>
      <c r="H25" s="137"/>
      <c r="I25" s="137"/>
      <c r="J25" s="137"/>
      <c r="K25" s="137"/>
    </row>
    <row r="26" spans="2:11" ht="35.25" customHeight="1" x14ac:dyDescent="0.15">
      <c r="B26" s="138"/>
      <c r="C26" s="138"/>
      <c r="D26" s="138"/>
      <c r="E26" s="138"/>
      <c r="F26" s="138"/>
      <c r="G26" s="138"/>
      <c r="H26" s="138"/>
      <c r="I26" s="138"/>
      <c r="J26" s="138"/>
      <c r="K26" s="138"/>
    </row>
  </sheetData>
  <mergeCells count="4">
    <mergeCell ref="B25:K25"/>
    <mergeCell ref="B26:K26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Y14" sqref="Y14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3" bestFit="1" customWidth="1"/>
    <col min="4" max="4" width="7.6640625" style="127" bestFit="1" customWidth="1"/>
    <col min="5" max="5" width="7.88671875" style="83" bestFit="1" customWidth="1"/>
    <col min="6" max="6" width="8.77734375" style="83" bestFit="1" customWidth="1"/>
    <col min="7" max="7" width="9" style="127" bestFit="1" customWidth="1"/>
    <col min="8" max="8" width="8.77734375" style="83" bestFit="1" customWidth="1"/>
    <col min="9" max="9" width="7.88671875" style="83" bestFit="1" customWidth="1"/>
    <col min="10" max="10" width="9" style="127" bestFit="1" customWidth="1"/>
    <col min="11" max="11" width="7.88671875" style="83" bestFit="1" customWidth="1"/>
    <col min="12" max="12" width="7.5546875" style="83" bestFit="1" customWidth="1"/>
    <col min="13" max="13" width="7.33203125" style="127" bestFit="1" customWidth="1"/>
    <col min="14" max="15" width="7.21875" style="83" bestFit="1" customWidth="1"/>
    <col min="16" max="16" width="8.21875" style="127" bestFit="1" customWidth="1"/>
    <col min="17" max="18" width="7.21875" style="83" bestFit="1" customWidth="1"/>
    <col min="19" max="19" width="8.21875" style="127" bestFit="1" customWidth="1"/>
    <col min="20" max="21" width="7.21875" style="83" bestFit="1" customWidth="1"/>
    <col min="22" max="22" width="8.21875" style="127" bestFit="1" customWidth="1"/>
    <col min="23" max="23" width="7.21875" style="83" bestFit="1" customWidth="1"/>
    <col min="24" max="16384" width="5.21875" style="83"/>
  </cols>
  <sheetData>
    <row r="1" spans="1:26" ht="15.75" customHeight="1" x14ac:dyDescent="0.15">
      <c r="A1" s="142" t="s">
        <v>42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6" ht="27" customHeight="1" thickBot="1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6" s="128" customFormat="1" ht="21.75" customHeight="1" x14ac:dyDescent="0.15">
      <c r="A3" s="143" t="s">
        <v>5</v>
      </c>
      <c r="B3" s="144"/>
      <c r="C3" s="160" t="s">
        <v>0</v>
      </c>
      <c r="D3" s="161"/>
      <c r="E3" s="162"/>
      <c r="F3" s="151" t="s">
        <v>6</v>
      </c>
      <c r="G3" s="152"/>
      <c r="H3" s="153"/>
      <c r="I3" s="148" t="s">
        <v>7</v>
      </c>
      <c r="J3" s="149"/>
      <c r="K3" s="150"/>
      <c r="L3" s="151" t="s">
        <v>8</v>
      </c>
      <c r="M3" s="152"/>
      <c r="N3" s="153"/>
      <c r="O3" s="148" t="s">
        <v>2</v>
      </c>
      <c r="P3" s="149"/>
      <c r="Q3" s="150"/>
      <c r="R3" s="151" t="s">
        <v>3</v>
      </c>
      <c r="S3" s="152"/>
      <c r="T3" s="153"/>
      <c r="U3" s="148" t="s">
        <v>9</v>
      </c>
      <c r="V3" s="149"/>
      <c r="W3" s="154"/>
    </row>
    <row r="4" spans="1:26" s="128" customFormat="1" ht="21.75" customHeight="1" x14ac:dyDescent="0.15">
      <c r="A4" s="145"/>
      <c r="B4" s="146"/>
      <c r="C4" s="37" t="s">
        <v>59</v>
      </c>
      <c r="D4" s="38" t="s">
        <v>1</v>
      </c>
      <c r="E4" s="39" t="s">
        <v>60</v>
      </c>
      <c r="F4" s="66" t="s">
        <v>63</v>
      </c>
      <c r="G4" s="40" t="s">
        <v>41</v>
      </c>
      <c r="H4" s="67" t="s">
        <v>62</v>
      </c>
      <c r="I4" s="129" t="s">
        <v>61</v>
      </c>
      <c r="J4" s="41" t="s">
        <v>41</v>
      </c>
      <c r="K4" s="68" t="s">
        <v>62</v>
      </c>
      <c r="L4" s="66" t="s">
        <v>63</v>
      </c>
      <c r="M4" s="40" t="s">
        <v>41</v>
      </c>
      <c r="N4" s="67" t="s">
        <v>62</v>
      </c>
      <c r="O4" s="129" t="s">
        <v>63</v>
      </c>
      <c r="P4" s="41" t="s">
        <v>41</v>
      </c>
      <c r="Q4" s="68" t="s">
        <v>62</v>
      </c>
      <c r="R4" s="66" t="s">
        <v>63</v>
      </c>
      <c r="S4" s="40" t="s">
        <v>41</v>
      </c>
      <c r="T4" s="67" t="s">
        <v>62</v>
      </c>
      <c r="U4" s="129" t="s">
        <v>61</v>
      </c>
      <c r="V4" s="41" t="s">
        <v>41</v>
      </c>
      <c r="W4" s="130" t="s">
        <v>62</v>
      </c>
    </row>
    <row r="5" spans="1:26" s="4" customFormat="1" ht="21.75" customHeight="1" x14ac:dyDescent="0.15">
      <c r="A5" s="145"/>
      <c r="B5" s="146"/>
      <c r="C5" s="42" t="s">
        <v>11</v>
      </c>
      <c r="D5" s="84" t="s">
        <v>12</v>
      </c>
      <c r="E5" s="43" t="s">
        <v>11</v>
      </c>
      <c r="F5" s="42" t="s">
        <v>11</v>
      </c>
      <c r="G5" s="84" t="s">
        <v>12</v>
      </c>
      <c r="H5" s="43" t="s">
        <v>11</v>
      </c>
      <c r="I5" s="42" t="s">
        <v>11</v>
      </c>
      <c r="J5" s="84" t="s">
        <v>12</v>
      </c>
      <c r="K5" s="55" t="s">
        <v>11</v>
      </c>
      <c r="L5" s="42" t="s">
        <v>11</v>
      </c>
      <c r="M5" s="84" t="s">
        <v>12</v>
      </c>
      <c r="N5" s="43" t="s">
        <v>11</v>
      </c>
      <c r="O5" s="42" t="s">
        <v>11</v>
      </c>
      <c r="P5" s="84" t="s">
        <v>12</v>
      </c>
      <c r="Q5" s="55" t="s">
        <v>11</v>
      </c>
      <c r="R5" s="42" t="s">
        <v>11</v>
      </c>
      <c r="S5" s="84" t="s">
        <v>12</v>
      </c>
      <c r="T5" s="43" t="s">
        <v>11</v>
      </c>
      <c r="U5" s="42" t="s">
        <v>11</v>
      </c>
      <c r="V5" s="84" t="s">
        <v>12</v>
      </c>
      <c r="W5" s="43" t="s">
        <v>11</v>
      </c>
      <c r="Z5" s="85"/>
    </row>
    <row r="6" spans="1:26" s="95" customFormat="1" ht="15.75" customHeight="1" x14ac:dyDescent="0.15">
      <c r="A6" s="163" t="s">
        <v>29</v>
      </c>
      <c r="B6" s="165"/>
      <c r="C6" s="86">
        <f>SUM(C7:C9)</f>
        <v>19991.41</v>
      </c>
      <c r="D6" s="87">
        <f t="shared" ref="D6:D45" si="0">C6-E6</f>
        <v>-65522.799999999988</v>
      </c>
      <c r="E6" s="88">
        <v>85514.209999999992</v>
      </c>
      <c r="F6" s="89">
        <f>SUM(F7:F9)</f>
        <v>6490.43</v>
      </c>
      <c r="G6" s="90">
        <f>F6-H6</f>
        <v>-21599.690000000002</v>
      </c>
      <c r="H6" s="91">
        <v>28090.120000000003</v>
      </c>
      <c r="I6" s="92">
        <f>SUM(I7:I9)</f>
        <v>7008.95</v>
      </c>
      <c r="J6" s="90">
        <f t="shared" ref="J6:J45" si="1">I6-K6</f>
        <v>-23088.639999999996</v>
      </c>
      <c r="K6" s="93">
        <v>30097.589999999997</v>
      </c>
      <c r="L6" s="92">
        <f>SUM(L7:L9)</f>
        <v>2078.25</v>
      </c>
      <c r="M6" s="90">
        <f>L6-N6</f>
        <v>-6433.2200000000012</v>
      </c>
      <c r="N6" s="94">
        <v>8511.4700000000012</v>
      </c>
      <c r="O6" s="92">
        <f>SUM(O7:O9)</f>
        <v>1866.58</v>
      </c>
      <c r="P6" s="90">
        <f>O6-Q6</f>
        <v>-6629.1900000000005</v>
      </c>
      <c r="Q6" s="93">
        <v>8495.77</v>
      </c>
      <c r="R6" s="92">
        <f>SUM(R7:R9)</f>
        <v>1677.9099999999999</v>
      </c>
      <c r="S6" s="90">
        <f>R6-T6</f>
        <v>-5518.2999999999993</v>
      </c>
      <c r="T6" s="94">
        <v>7196.2099999999991</v>
      </c>
      <c r="U6" s="92">
        <f>SUM(U7:U9)</f>
        <v>869.29</v>
      </c>
      <c r="V6" s="90">
        <f>U6-W6</f>
        <v>-2253.7600000000002</v>
      </c>
      <c r="W6" s="94">
        <v>3123.05</v>
      </c>
    </row>
    <row r="7" spans="1:26" s="98" customFormat="1" ht="15.75" customHeight="1" x14ac:dyDescent="0.15">
      <c r="A7" s="163" t="s">
        <v>31</v>
      </c>
      <c r="B7" s="96" t="s">
        <v>13</v>
      </c>
      <c r="C7" s="86">
        <f>SUM(C10,C13,C16,C19,C22,C25,C28,C31,C34,C37,C40,C43)</f>
        <v>10530.039999999999</v>
      </c>
      <c r="D7" s="87">
        <f t="shared" si="0"/>
        <v>-32975.019999999997</v>
      </c>
      <c r="E7" s="88">
        <v>43505.06</v>
      </c>
      <c r="F7" s="86">
        <f>SUM(F10,F13,F16,F19,F22,F25,F28,F31,F34,F37,F40,F43)</f>
        <v>3354.62</v>
      </c>
      <c r="G7" s="87">
        <f t="shared" ref="G7:G9" si="2">F7-H7</f>
        <v>-11551.510000000002</v>
      </c>
      <c r="H7" s="88">
        <v>14906.130000000001</v>
      </c>
      <c r="I7" s="86">
        <f>SUM(I10,I13,I16,I19,I22,I25,I28,I31,I34,I37,I40,I43)</f>
        <v>3785.12</v>
      </c>
      <c r="J7" s="87">
        <f t="shared" si="1"/>
        <v>-11837.359999999997</v>
      </c>
      <c r="K7" s="97">
        <v>15622.479999999998</v>
      </c>
      <c r="L7" s="86">
        <f>SUM(L10,L13,L16,L19,L22,L25,L28,L31,L34,L37,L40,L43)</f>
        <v>998.52</v>
      </c>
      <c r="M7" s="87">
        <f t="shared" ref="M7:M9" si="3">L7-N7</f>
        <v>-3455.03</v>
      </c>
      <c r="N7" s="88">
        <v>4453.55</v>
      </c>
      <c r="O7" s="86">
        <f>SUM(O10,O13,O16,O19,O22,O25,O28,O31,O34,O37,O40,O43)</f>
        <v>963.06</v>
      </c>
      <c r="P7" s="87">
        <f t="shared" ref="P7:P9" si="4">O7-Q7</f>
        <v>-3468.94</v>
      </c>
      <c r="Q7" s="97">
        <v>4432</v>
      </c>
      <c r="R7" s="86">
        <f>SUM(R10,R13,R16,R19,R22,R25,R28,R31,R34,R37,R40,R43)</f>
        <v>942.06</v>
      </c>
      <c r="S7" s="87">
        <f t="shared" ref="S7:S9" si="5">R7-T7</f>
        <v>-3081.5299999999997</v>
      </c>
      <c r="T7" s="88">
        <v>4023.5899999999997</v>
      </c>
      <c r="U7" s="86">
        <f>SUM(U10,U13,U16,U19,U22,U25,U28,U31,U34,U37,U40,U43)</f>
        <v>486.65999999999997</v>
      </c>
      <c r="V7" s="87">
        <f>U7-W7</f>
        <v>-1145.94</v>
      </c>
      <c r="W7" s="88">
        <v>1632.6</v>
      </c>
    </row>
    <row r="8" spans="1:26" s="98" customFormat="1" ht="15.75" customHeight="1" x14ac:dyDescent="0.15">
      <c r="A8" s="164"/>
      <c r="B8" s="96" t="s">
        <v>14</v>
      </c>
      <c r="C8" s="86">
        <f>SUM(C11,C14,C17,C20,C23,C26,C29,C32,C35,C38,C41,C44)</f>
        <v>4173.1500000000005</v>
      </c>
      <c r="D8" s="87">
        <f t="shared" si="0"/>
        <v>-12450.34</v>
      </c>
      <c r="E8" s="88">
        <v>16623.490000000002</v>
      </c>
      <c r="F8" s="86">
        <f>SUM(F11,F14,F17,F20,F23,F26,F29,F32,F35,F38,F41,F44)</f>
        <v>1526</v>
      </c>
      <c r="G8" s="87">
        <f t="shared" si="2"/>
        <v>-4535.2900000000009</v>
      </c>
      <c r="H8" s="88">
        <v>6061.2900000000009</v>
      </c>
      <c r="I8" s="86">
        <f>SUM(I11,I14,I17,I20,I23,I26,I29,I32,I35,I38,I41,I44)</f>
        <v>1355.92</v>
      </c>
      <c r="J8" s="87">
        <f t="shared" si="1"/>
        <v>-4240.9799999999996</v>
      </c>
      <c r="K8" s="97">
        <v>5596.9</v>
      </c>
      <c r="L8" s="86">
        <f>SUM(L11,L14,L17,L20,L23,L26,L29,L32,L35,L38,L41,L44)</f>
        <v>447.05999999999995</v>
      </c>
      <c r="M8" s="87">
        <f t="shared" si="3"/>
        <v>-604.82999999999993</v>
      </c>
      <c r="N8" s="88">
        <v>1051.8899999999999</v>
      </c>
      <c r="O8" s="86">
        <f>SUM(O11,O14,O17,O20,O23,O26,O29,O32,O35,O38,O41,O44)</f>
        <v>388.68</v>
      </c>
      <c r="P8" s="87">
        <f t="shared" si="4"/>
        <v>-1240.22</v>
      </c>
      <c r="Q8" s="97">
        <v>1628.9</v>
      </c>
      <c r="R8" s="86">
        <f>SUM(R11,R14,R17,R20,R23,R26,R29,R32,R35,R38,R41,R44)</f>
        <v>341.40999999999997</v>
      </c>
      <c r="S8" s="87">
        <f t="shared" si="5"/>
        <v>-940.18</v>
      </c>
      <c r="T8" s="88">
        <v>1281.5899999999999</v>
      </c>
      <c r="U8" s="86">
        <f>SUM(U11,U14,U17,U20,U23,U26,U29,U32,U35,U38,U41,U44)</f>
        <v>114.08</v>
      </c>
      <c r="V8" s="87">
        <f t="shared" ref="V8:V9" si="6">U8-W8</f>
        <v>-285.93000000000006</v>
      </c>
      <c r="W8" s="88">
        <v>400.01000000000005</v>
      </c>
    </row>
    <row r="9" spans="1:26" s="98" customFormat="1" ht="15.75" customHeight="1" x14ac:dyDescent="0.15">
      <c r="A9" s="164"/>
      <c r="B9" s="96" t="s">
        <v>15</v>
      </c>
      <c r="C9" s="86">
        <f>SUM(C12,C15,C18,C21,C24,C27,C30,C33,C36,C39,C42,C45)</f>
        <v>5288.22</v>
      </c>
      <c r="D9" s="87">
        <f t="shared" si="0"/>
        <v>-17850.28</v>
      </c>
      <c r="E9" s="88">
        <v>23138.5</v>
      </c>
      <c r="F9" s="86">
        <f>SUM(F12,F15,F18,F21,F24,F27,F30,F33,F36,F39,F42,F45)</f>
        <v>1609.81</v>
      </c>
      <c r="G9" s="87">
        <f t="shared" si="2"/>
        <v>-5512.8899999999994</v>
      </c>
      <c r="H9" s="88">
        <v>7122.6999999999989</v>
      </c>
      <c r="I9" s="86">
        <f>SUM(I12,I15,I18,I21,I24,I27,I30,I33,I36,I39,I42,I45)</f>
        <v>1867.9099999999999</v>
      </c>
      <c r="J9" s="87">
        <f t="shared" si="1"/>
        <v>-7010.3000000000011</v>
      </c>
      <c r="K9" s="97">
        <v>8878.2100000000009</v>
      </c>
      <c r="L9" s="86">
        <f>SUM(L12,L15,L18,L21,L24,L27,L30,L33,L36,L39,L42,L45)</f>
        <v>632.67000000000007</v>
      </c>
      <c r="M9" s="87">
        <f t="shared" si="3"/>
        <v>-2373.36</v>
      </c>
      <c r="N9" s="88">
        <v>3006.03</v>
      </c>
      <c r="O9" s="86">
        <f>SUM(O12,O15,O18,O21,O24,O27,O30,O33,O36,O39,O42,O45)</f>
        <v>514.83999999999992</v>
      </c>
      <c r="P9" s="87">
        <f t="shared" si="4"/>
        <v>-1920.0300000000004</v>
      </c>
      <c r="Q9" s="97">
        <v>2434.8700000000003</v>
      </c>
      <c r="R9" s="86">
        <f>SUM(R12,R15,R18,R21,R24,R27,R30,R33,R36,R39,R42,R45)</f>
        <v>394.44</v>
      </c>
      <c r="S9" s="87">
        <f t="shared" si="5"/>
        <v>-1496.5899999999997</v>
      </c>
      <c r="T9" s="88">
        <v>1891.0299999999997</v>
      </c>
      <c r="U9" s="86">
        <f>SUM(U12,U15,U18,U21,U24,U27,U30,U33,U36,U39,U42,U45)</f>
        <v>268.54999999999995</v>
      </c>
      <c r="V9" s="87">
        <f t="shared" si="6"/>
        <v>-821.8900000000001</v>
      </c>
      <c r="W9" s="88">
        <v>1090.44</v>
      </c>
    </row>
    <row r="10" spans="1:26" s="98" customFormat="1" ht="15.75" customHeight="1" x14ac:dyDescent="0.15">
      <c r="A10" s="147" t="s">
        <v>16</v>
      </c>
      <c r="B10" s="99" t="s">
        <v>13</v>
      </c>
      <c r="C10" s="100">
        <f>F10+I10+L10+O10+R10+U10</f>
        <v>3750.9700000000003</v>
      </c>
      <c r="D10" s="101">
        <f t="shared" si="0"/>
        <v>-35.110000000000127</v>
      </c>
      <c r="E10" s="102">
        <v>3786.0800000000004</v>
      </c>
      <c r="F10" s="89">
        <v>1181.6500000000001</v>
      </c>
      <c r="G10" s="90">
        <f t="shared" ref="G10:G45" si="7">F10-H10</f>
        <v>-71.349999999999909</v>
      </c>
      <c r="H10" s="89">
        <v>1253</v>
      </c>
      <c r="I10" s="89">
        <v>1359.29</v>
      </c>
      <c r="J10" s="90">
        <f t="shared" si="1"/>
        <v>49.8599999999999</v>
      </c>
      <c r="K10" s="89">
        <v>1309.43</v>
      </c>
      <c r="L10" s="89">
        <v>362.38</v>
      </c>
      <c r="M10" s="103">
        <f t="shared" ref="M10:M45" si="8">L10-N10</f>
        <v>-26.420000000000016</v>
      </c>
      <c r="N10" s="100">
        <v>388.8</v>
      </c>
      <c r="O10" s="100">
        <v>355.23</v>
      </c>
      <c r="P10" s="103">
        <f t="shared" ref="P10:P45" si="9">O10-Q10</f>
        <v>-9.4699999999999704</v>
      </c>
      <c r="Q10" s="100">
        <v>364.7</v>
      </c>
      <c r="R10" s="100">
        <v>319.97000000000003</v>
      </c>
      <c r="S10" s="103">
        <f t="shared" ref="S10:S45" si="10">R10-T10</f>
        <v>-8.0299999999999727</v>
      </c>
      <c r="T10" s="100">
        <v>328</v>
      </c>
      <c r="U10" s="100">
        <v>172.45</v>
      </c>
      <c r="V10" s="103">
        <f t="shared" ref="V10:V45" si="11">U10-W10</f>
        <v>30.299999999999983</v>
      </c>
      <c r="W10" s="100">
        <v>142.15</v>
      </c>
    </row>
    <row r="11" spans="1:26" s="98" customFormat="1" ht="15.75" customHeight="1" x14ac:dyDescent="0.15">
      <c r="A11" s="147"/>
      <c r="B11" s="99" t="s">
        <v>14</v>
      </c>
      <c r="C11" s="100">
        <f>F11+I11+L11+O11+R11+U11+Z11</f>
        <v>1406.7</v>
      </c>
      <c r="D11" s="101">
        <f t="shared" si="0"/>
        <v>-21.019999999999982</v>
      </c>
      <c r="E11" s="102">
        <v>1427.72</v>
      </c>
      <c r="F11" s="89">
        <v>519.57000000000005</v>
      </c>
      <c r="G11" s="90">
        <f t="shared" si="7"/>
        <v>-14.569999999999936</v>
      </c>
      <c r="H11" s="89">
        <v>534.14</v>
      </c>
      <c r="I11" s="89">
        <v>454.47</v>
      </c>
      <c r="J11" s="90">
        <f t="shared" si="1"/>
        <v>-42.71999999999997</v>
      </c>
      <c r="K11" s="89">
        <v>497.19</v>
      </c>
      <c r="L11" s="89">
        <v>142.31</v>
      </c>
      <c r="M11" s="103">
        <f t="shared" si="8"/>
        <v>35.89</v>
      </c>
      <c r="N11" s="100">
        <v>106.42</v>
      </c>
      <c r="O11" s="100">
        <v>132.03</v>
      </c>
      <c r="P11" s="103">
        <f t="shared" si="9"/>
        <v>-8.5200000000000102</v>
      </c>
      <c r="Q11" s="100">
        <v>140.55000000000001</v>
      </c>
      <c r="R11" s="100">
        <v>117.62</v>
      </c>
      <c r="S11" s="103">
        <f t="shared" si="10"/>
        <v>4.1700000000000017</v>
      </c>
      <c r="T11" s="100">
        <v>113.45</v>
      </c>
      <c r="U11" s="100">
        <v>40.700000000000003</v>
      </c>
      <c r="V11" s="103">
        <f t="shared" si="11"/>
        <v>4.730000000000004</v>
      </c>
      <c r="W11" s="100">
        <v>35.97</v>
      </c>
    </row>
    <row r="12" spans="1:26" s="98" customFormat="1" ht="15.75" customHeight="1" x14ac:dyDescent="0.15">
      <c r="A12" s="147"/>
      <c r="B12" s="99" t="s">
        <v>15</v>
      </c>
      <c r="C12" s="100">
        <f>F12+I12+L12+O12+R12+U12</f>
        <v>1819.01</v>
      </c>
      <c r="D12" s="101">
        <f t="shared" si="0"/>
        <v>-196.98000000000025</v>
      </c>
      <c r="E12" s="102">
        <v>2015.9900000000002</v>
      </c>
      <c r="F12" s="89">
        <v>551.91</v>
      </c>
      <c r="G12" s="90">
        <f t="shared" si="7"/>
        <v>-54.5</v>
      </c>
      <c r="H12" s="89">
        <v>606.41</v>
      </c>
      <c r="I12" s="89">
        <v>649.4</v>
      </c>
      <c r="J12" s="90">
        <f t="shared" si="1"/>
        <v>-71.340000000000032</v>
      </c>
      <c r="K12" s="89">
        <v>720.74</v>
      </c>
      <c r="L12" s="89">
        <v>219.42</v>
      </c>
      <c r="M12" s="103">
        <f t="shared" si="8"/>
        <v>-30.380000000000024</v>
      </c>
      <c r="N12" s="100">
        <v>249.8</v>
      </c>
      <c r="O12" s="100">
        <v>172.76</v>
      </c>
      <c r="P12" s="103">
        <f t="shared" si="9"/>
        <v>-24.379999999999995</v>
      </c>
      <c r="Q12" s="100">
        <v>197.14</v>
      </c>
      <c r="R12" s="100">
        <v>137.63</v>
      </c>
      <c r="S12" s="103">
        <f t="shared" si="10"/>
        <v>-14.890000000000015</v>
      </c>
      <c r="T12" s="100">
        <v>152.52000000000001</v>
      </c>
      <c r="U12" s="100">
        <v>87.89</v>
      </c>
      <c r="V12" s="103">
        <f t="shared" si="11"/>
        <v>-1.4899999999999949</v>
      </c>
      <c r="W12" s="100">
        <v>89.38</v>
      </c>
    </row>
    <row r="13" spans="1:26" s="98" customFormat="1" ht="15.75" customHeight="1" x14ac:dyDescent="0.15">
      <c r="A13" s="147" t="s">
        <v>56</v>
      </c>
      <c r="B13" s="99" t="s">
        <v>13</v>
      </c>
      <c r="C13" s="100">
        <f>F13+I13+L13+O13+R13+U13</f>
        <v>3403.8399999999997</v>
      </c>
      <c r="D13" s="101">
        <f t="shared" si="0"/>
        <v>144.76999999999953</v>
      </c>
      <c r="E13" s="102">
        <v>3259.07</v>
      </c>
      <c r="F13" s="89">
        <v>1100.6099999999999</v>
      </c>
      <c r="G13" s="90">
        <f t="shared" si="7"/>
        <v>9.5699999999999363</v>
      </c>
      <c r="H13" s="89">
        <v>1091.04</v>
      </c>
      <c r="I13" s="89">
        <v>1223.67</v>
      </c>
      <c r="J13" s="90">
        <f t="shared" si="1"/>
        <v>103.26999999999998</v>
      </c>
      <c r="K13" s="89">
        <v>1120.4000000000001</v>
      </c>
      <c r="L13" s="89">
        <v>307.02</v>
      </c>
      <c r="M13" s="103">
        <f t="shared" si="8"/>
        <v>-33</v>
      </c>
      <c r="N13" s="100">
        <v>340.02</v>
      </c>
      <c r="O13" s="100">
        <v>320.64999999999998</v>
      </c>
      <c r="P13" s="103">
        <f t="shared" si="9"/>
        <v>6.1899999999999977</v>
      </c>
      <c r="Q13" s="100">
        <v>314.45999999999998</v>
      </c>
      <c r="R13" s="100">
        <v>290.79000000000002</v>
      </c>
      <c r="S13" s="103">
        <f t="shared" si="10"/>
        <v>18.760000000000048</v>
      </c>
      <c r="T13" s="100">
        <v>272.02999999999997</v>
      </c>
      <c r="U13" s="100">
        <v>161.1</v>
      </c>
      <c r="V13" s="103">
        <f t="shared" si="11"/>
        <v>39.97999999999999</v>
      </c>
      <c r="W13" s="100">
        <v>121.12</v>
      </c>
    </row>
    <row r="14" spans="1:26" s="98" customFormat="1" ht="15.75" customHeight="1" x14ac:dyDescent="0.15">
      <c r="A14" s="147"/>
      <c r="B14" s="99" t="s">
        <v>14</v>
      </c>
      <c r="C14" s="100">
        <f>F14+I14+L14+O14+R14+U14+Z14</f>
        <v>1393.6600000000003</v>
      </c>
      <c r="D14" s="101">
        <f t="shared" si="0"/>
        <v>95.140000000000327</v>
      </c>
      <c r="E14" s="102">
        <v>1298.52</v>
      </c>
      <c r="F14" s="89">
        <v>510.19</v>
      </c>
      <c r="G14" s="90">
        <f t="shared" si="7"/>
        <v>30.370000000000005</v>
      </c>
      <c r="H14" s="89">
        <v>479.82</v>
      </c>
      <c r="I14" s="89">
        <v>454.51</v>
      </c>
      <c r="J14" s="90">
        <f t="shared" si="1"/>
        <v>19.769999999999982</v>
      </c>
      <c r="K14" s="89">
        <v>434.74</v>
      </c>
      <c r="L14" s="89">
        <v>147.21</v>
      </c>
      <c r="M14" s="103">
        <f t="shared" si="8"/>
        <v>19.350000000000009</v>
      </c>
      <c r="N14" s="100">
        <v>127.86</v>
      </c>
      <c r="O14" s="100">
        <v>130.15</v>
      </c>
      <c r="P14" s="103">
        <f t="shared" si="9"/>
        <v>5.1400000000000006</v>
      </c>
      <c r="Q14" s="100">
        <v>125.01</v>
      </c>
      <c r="R14" s="100">
        <v>113.16</v>
      </c>
      <c r="S14" s="103">
        <f t="shared" si="10"/>
        <v>13.47999999999999</v>
      </c>
      <c r="T14" s="100">
        <v>99.68</v>
      </c>
      <c r="U14" s="100">
        <v>38.44</v>
      </c>
      <c r="V14" s="103">
        <f t="shared" si="11"/>
        <v>7.0299999999999976</v>
      </c>
      <c r="W14" s="100">
        <v>31.41</v>
      </c>
    </row>
    <row r="15" spans="1:26" s="98" customFormat="1" ht="15.75" customHeight="1" x14ac:dyDescent="0.15">
      <c r="A15" s="147"/>
      <c r="B15" s="99" t="s">
        <v>15</v>
      </c>
      <c r="C15" s="100">
        <f>F15+I15+L15+O15+R15+U15</f>
        <v>1770.2200000000003</v>
      </c>
      <c r="D15" s="101">
        <f t="shared" si="0"/>
        <v>48.949999999999818</v>
      </c>
      <c r="E15" s="102">
        <v>1721.2700000000004</v>
      </c>
      <c r="F15" s="89">
        <v>544.37</v>
      </c>
      <c r="G15" s="90">
        <f t="shared" si="7"/>
        <v>34.480000000000018</v>
      </c>
      <c r="H15" s="89">
        <v>509.89</v>
      </c>
      <c r="I15" s="89">
        <v>614.22</v>
      </c>
      <c r="J15" s="90">
        <f t="shared" si="1"/>
        <v>-17.230000000000018</v>
      </c>
      <c r="K15" s="89">
        <v>631.45000000000005</v>
      </c>
      <c r="L15" s="89">
        <v>213.32</v>
      </c>
      <c r="M15" s="103">
        <f t="shared" si="8"/>
        <v>5.4300000000000068</v>
      </c>
      <c r="N15" s="100">
        <v>207.89</v>
      </c>
      <c r="O15" s="100">
        <v>172.39</v>
      </c>
      <c r="P15" s="103">
        <f t="shared" si="9"/>
        <v>1.5299999999999727</v>
      </c>
      <c r="Q15" s="100">
        <v>170.86</v>
      </c>
      <c r="R15" s="100">
        <v>131.86000000000001</v>
      </c>
      <c r="S15" s="103">
        <f t="shared" si="10"/>
        <v>4.1100000000000136</v>
      </c>
      <c r="T15" s="100">
        <v>127.75</v>
      </c>
      <c r="U15" s="100">
        <v>94.06</v>
      </c>
      <c r="V15" s="103">
        <f t="shared" si="11"/>
        <v>20.629999999999995</v>
      </c>
      <c r="W15" s="100">
        <v>73.430000000000007</v>
      </c>
    </row>
    <row r="16" spans="1:26" s="105" customFormat="1" ht="15.75" customHeight="1" x14ac:dyDescent="0.15">
      <c r="A16" s="158" t="s">
        <v>57</v>
      </c>
      <c r="B16" s="104" t="s">
        <v>13</v>
      </c>
      <c r="C16" s="100">
        <f>F16+I16+L16+O16+R16+U16</f>
        <v>3375.23</v>
      </c>
      <c r="D16" s="101">
        <f t="shared" si="0"/>
        <v>-245.82000000000016</v>
      </c>
      <c r="E16" s="102">
        <v>3621.05</v>
      </c>
      <c r="F16" s="89">
        <v>1072.3599999999999</v>
      </c>
      <c r="G16" s="90">
        <f t="shared" si="7"/>
        <v>-140.30000000000018</v>
      </c>
      <c r="H16" s="89">
        <v>1212.6600000000001</v>
      </c>
      <c r="I16" s="89">
        <v>1202.1600000000001</v>
      </c>
      <c r="J16" s="90">
        <f t="shared" si="1"/>
        <v>-53.399999999999864</v>
      </c>
      <c r="K16" s="89">
        <v>1255.56</v>
      </c>
      <c r="L16" s="89">
        <v>329.12</v>
      </c>
      <c r="M16" s="103">
        <f t="shared" si="8"/>
        <v>-2.2300000000000182</v>
      </c>
      <c r="N16" s="100">
        <v>331.35</v>
      </c>
      <c r="O16" s="100">
        <v>287.18</v>
      </c>
      <c r="P16" s="103">
        <f t="shared" si="9"/>
        <v>-58.620000000000005</v>
      </c>
      <c r="Q16" s="100">
        <v>345.8</v>
      </c>
      <c r="R16" s="100">
        <v>331.3</v>
      </c>
      <c r="S16" s="103">
        <f t="shared" si="10"/>
        <v>-18.920000000000016</v>
      </c>
      <c r="T16" s="100">
        <v>350.22</v>
      </c>
      <c r="U16" s="100">
        <v>153.11000000000001</v>
      </c>
      <c r="V16" s="103">
        <f t="shared" si="11"/>
        <v>27.65000000000002</v>
      </c>
      <c r="W16" s="100">
        <v>125.46</v>
      </c>
      <c r="Z16" s="106"/>
    </row>
    <row r="17" spans="1:26" s="105" customFormat="1" ht="15.75" customHeight="1" x14ac:dyDescent="0.15">
      <c r="A17" s="158"/>
      <c r="B17" s="104" t="s">
        <v>14</v>
      </c>
      <c r="C17" s="100">
        <f>F17+I17+L17+O17+R17+U17+Z17</f>
        <v>1372.79</v>
      </c>
      <c r="D17" s="101">
        <f t="shared" si="0"/>
        <v>-76.1400000000001</v>
      </c>
      <c r="E17" s="102">
        <v>1448.93</v>
      </c>
      <c r="F17" s="89">
        <v>496.24</v>
      </c>
      <c r="G17" s="90">
        <f t="shared" si="7"/>
        <v>-32.899999999999977</v>
      </c>
      <c r="H17" s="89">
        <v>529.14</v>
      </c>
      <c r="I17" s="89">
        <v>446.94</v>
      </c>
      <c r="J17" s="90">
        <f t="shared" si="1"/>
        <v>-29.810000000000002</v>
      </c>
      <c r="K17" s="89">
        <v>476.75</v>
      </c>
      <c r="L17" s="89">
        <v>157.54</v>
      </c>
      <c r="M17" s="103">
        <f t="shared" si="8"/>
        <v>-0.12000000000000455</v>
      </c>
      <c r="N17" s="100">
        <v>157.66</v>
      </c>
      <c r="O17" s="100">
        <v>126.5</v>
      </c>
      <c r="P17" s="107">
        <f t="shared" si="9"/>
        <v>-10.150000000000006</v>
      </c>
      <c r="Q17" s="100">
        <v>136.65</v>
      </c>
      <c r="R17" s="100">
        <v>110.63</v>
      </c>
      <c r="S17" s="103">
        <f t="shared" si="10"/>
        <v>-2.1099999999999994</v>
      </c>
      <c r="T17" s="100">
        <v>112.74</v>
      </c>
      <c r="U17" s="100">
        <v>34.94</v>
      </c>
      <c r="V17" s="103">
        <f t="shared" si="11"/>
        <v>-1.0500000000000043</v>
      </c>
      <c r="W17" s="100">
        <v>35.99</v>
      </c>
      <c r="Z17" s="106"/>
    </row>
    <row r="18" spans="1:26" s="105" customFormat="1" ht="15.75" customHeight="1" x14ac:dyDescent="0.15">
      <c r="A18" s="158"/>
      <c r="B18" s="104" t="s">
        <v>15</v>
      </c>
      <c r="C18" s="100">
        <f>F18+I18+L18+O18+R18+U18</f>
        <v>1698.99</v>
      </c>
      <c r="D18" s="101">
        <f t="shared" si="0"/>
        <v>-136.74000000000024</v>
      </c>
      <c r="E18" s="102">
        <v>1835.7300000000002</v>
      </c>
      <c r="F18" s="89">
        <v>513.53</v>
      </c>
      <c r="G18" s="90">
        <f t="shared" si="7"/>
        <v>-24.240000000000009</v>
      </c>
      <c r="H18" s="89">
        <v>537.77</v>
      </c>
      <c r="I18" s="89">
        <v>604.29</v>
      </c>
      <c r="J18" s="90">
        <f t="shared" si="1"/>
        <v>-85.360000000000014</v>
      </c>
      <c r="K18" s="89">
        <v>689.65</v>
      </c>
      <c r="L18" s="89">
        <v>199.93</v>
      </c>
      <c r="M18" s="103">
        <f t="shared" si="8"/>
        <v>-18</v>
      </c>
      <c r="N18" s="100">
        <v>217.93</v>
      </c>
      <c r="O18" s="100">
        <v>169.69</v>
      </c>
      <c r="P18" s="103">
        <f t="shared" si="9"/>
        <v>-7.789999999999992</v>
      </c>
      <c r="Q18" s="100">
        <v>177.48</v>
      </c>
      <c r="R18" s="100">
        <v>124.95</v>
      </c>
      <c r="S18" s="103">
        <f t="shared" si="10"/>
        <v>-12.540000000000006</v>
      </c>
      <c r="T18" s="100">
        <v>137.49</v>
      </c>
      <c r="U18" s="100">
        <v>86.6</v>
      </c>
      <c r="V18" s="103">
        <f>U18-W18</f>
        <v>11.189999999999998</v>
      </c>
      <c r="W18" s="100">
        <v>75.41</v>
      </c>
    </row>
    <row r="19" spans="1:26" s="105" customFormat="1" ht="15.75" customHeight="1" x14ac:dyDescent="0.15">
      <c r="A19" s="158" t="s">
        <v>17</v>
      </c>
      <c r="B19" s="104" t="s">
        <v>13</v>
      </c>
      <c r="C19" s="100">
        <f>F19+I19+L19+O19+R19+U19</f>
        <v>0</v>
      </c>
      <c r="D19" s="101">
        <f t="shared" si="0"/>
        <v>-3334.64</v>
      </c>
      <c r="E19" s="102">
        <v>3334.64</v>
      </c>
      <c r="F19" s="89"/>
      <c r="G19" s="90">
        <f t="shared" si="7"/>
        <v>-1126.2</v>
      </c>
      <c r="H19" s="89">
        <v>1126.2</v>
      </c>
      <c r="I19" s="89"/>
      <c r="J19" s="90">
        <f t="shared" si="1"/>
        <v>-1157.1400000000001</v>
      </c>
      <c r="K19" s="89">
        <v>1157.1400000000001</v>
      </c>
      <c r="L19" s="89"/>
      <c r="M19" s="103">
        <f t="shared" si="8"/>
        <v>-308.37</v>
      </c>
      <c r="N19" s="100">
        <v>308.37</v>
      </c>
      <c r="O19" s="100"/>
      <c r="P19" s="103">
        <f t="shared" si="9"/>
        <v>-323.95</v>
      </c>
      <c r="Q19" s="100">
        <v>323.95</v>
      </c>
      <c r="R19" s="100"/>
      <c r="S19" s="103">
        <f t="shared" si="10"/>
        <v>-294.81</v>
      </c>
      <c r="T19" s="100">
        <v>294.81</v>
      </c>
      <c r="U19" s="100"/>
      <c r="V19" s="103">
        <f t="shared" si="11"/>
        <v>-124.17</v>
      </c>
      <c r="W19" s="100">
        <v>124.17</v>
      </c>
    </row>
    <row r="20" spans="1:26" s="105" customFormat="1" ht="15.75" customHeight="1" x14ac:dyDescent="0.15">
      <c r="A20" s="158"/>
      <c r="B20" s="104" t="s">
        <v>14</v>
      </c>
      <c r="C20" s="100">
        <f>F20+I20+L20+O20+R20+U20+Z20</f>
        <v>0</v>
      </c>
      <c r="D20" s="101">
        <f t="shared" si="0"/>
        <v>-1281.1999999999998</v>
      </c>
      <c r="E20" s="102">
        <v>1281.1999999999998</v>
      </c>
      <c r="F20" s="89"/>
      <c r="G20" s="90">
        <f t="shared" si="7"/>
        <v>-447.23</v>
      </c>
      <c r="H20" s="89">
        <v>447.23</v>
      </c>
      <c r="I20" s="89"/>
      <c r="J20" s="90">
        <f t="shared" si="1"/>
        <v>-420.32</v>
      </c>
      <c r="K20" s="89">
        <v>420.32</v>
      </c>
      <c r="L20" s="89"/>
      <c r="M20" s="103">
        <f t="shared" si="8"/>
        <v>-150.79</v>
      </c>
      <c r="N20" s="100">
        <v>150.79</v>
      </c>
      <c r="O20" s="100"/>
      <c r="P20" s="103">
        <f t="shared" si="9"/>
        <v>-126.26</v>
      </c>
      <c r="Q20" s="100">
        <v>126.26</v>
      </c>
      <c r="R20" s="100"/>
      <c r="S20" s="103">
        <f t="shared" si="10"/>
        <v>-105.12</v>
      </c>
      <c r="T20" s="100">
        <v>105.12</v>
      </c>
      <c r="U20" s="100"/>
      <c r="V20" s="103">
        <f t="shared" si="11"/>
        <v>-31.48</v>
      </c>
      <c r="W20" s="100">
        <v>31.48</v>
      </c>
      <c r="Z20" s="98"/>
    </row>
    <row r="21" spans="1:26" s="105" customFormat="1" ht="15.75" customHeight="1" x14ac:dyDescent="0.15">
      <c r="A21" s="158"/>
      <c r="B21" s="104" t="s">
        <v>15</v>
      </c>
      <c r="C21" s="100">
        <f>F21+I21+L21+O21+R21+U21</f>
        <v>0</v>
      </c>
      <c r="D21" s="101">
        <f t="shared" si="0"/>
        <v>-1730.29</v>
      </c>
      <c r="E21" s="102">
        <v>1730.29</v>
      </c>
      <c r="F21" s="89"/>
      <c r="G21" s="90">
        <f t="shared" si="7"/>
        <v>-507.37</v>
      </c>
      <c r="H21" s="89">
        <v>507.37</v>
      </c>
      <c r="I21" s="89"/>
      <c r="J21" s="90">
        <f t="shared" si="1"/>
        <v>-641.04</v>
      </c>
      <c r="K21" s="89">
        <v>641.04</v>
      </c>
      <c r="L21" s="89"/>
      <c r="M21" s="103">
        <f t="shared" si="8"/>
        <v>-201.74</v>
      </c>
      <c r="N21" s="100">
        <v>201.74</v>
      </c>
      <c r="O21" s="100"/>
      <c r="P21" s="103">
        <f t="shared" si="9"/>
        <v>-173.79</v>
      </c>
      <c r="Q21" s="100">
        <v>173.79</v>
      </c>
      <c r="R21" s="100"/>
      <c r="S21" s="103">
        <f t="shared" si="10"/>
        <v>-129.47999999999999</v>
      </c>
      <c r="T21" s="100">
        <v>129.47999999999999</v>
      </c>
      <c r="U21" s="100"/>
      <c r="V21" s="103">
        <f t="shared" si="11"/>
        <v>-76.87</v>
      </c>
      <c r="W21" s="100">
        <v>76.87</v>
      </c>
    </row>
    <row r="22" spans="1:26" s="105" customFormat="1" ht="15.75" customHeight="1" x14ac:dyDescent="0.15">
      <c r="A22" s="158" t="s">
        <v>18</v>
      </c>
      <c r="B22" s="104" t="s">
        <v>13</v>
      </c>
      <c r="C22" s="89">
        <f>F22+I22+L22+O22+R22+U22</f>
        <v>0</v>
      </c>
      <c r="D22" s="87">
        <f t="shared" si="0"/>
        <v>-3746.5600000000004</v>
      </c>
      <c r="E22" s="102">
        <v>3746.5600000000004</v>
      </c>
      <c r="F22" s="89"/>
      <c r="G22" s="90">
        <f t="shared" si="7"/>
        <v>-1277.42</v>
      </c>
      <c r="H22" s="89">
        <v>1277.42</v>
      </c>
      <c r="I22" s="89"/>
      <c r="J22" s="90">
        <f t="shared" si="1"/>
        <v>-1300.98</v>
      </c>
      <c r="K22" s="89">
        <v>1300.98</v>
      </c>
      <c r="L22" s="89"/>
      <c r="M22" s="103">
        <f t="shared" si="8"/>
        <v>-352.67</v>
      </c>
      <c r="N22" s="100">
        <v>352.67</v>
      </c>
      <c r="O22" s="100"/>
      <c r="P22" s="103">
        <f t="shared" si="9"/>
        <v>-354.46</v>
      </c>
      <c r="Q22" s="100">
        <v>354.46</v>
      </c>
      <c r="R22" s="100"/>
      <c r="S22" s="103">
        <f t="shared" si="10"/>
        <v>-324.42</v>
      </c>
      <c r="T22" s="100">
        <v>324.42</v>
      </c>
      <c r="U22" s="100"/>
      <c r="V22" s="103">
        <f t="shared" si="11"/>
        <v>-136.61000000000001</v>
      </c>
      <c r="W22" s="100">
        <v>136.61000000000001</v>
      </c>
    </row>
    <row r="23" spans="1:26" s="105" customFormat="1" ht="15.75" customHeight="1" x14ac:dyDescent="0.15">
      <c r="A23" s="158"/>
      <c r="B23" s="104" t="s">
        <v>14</v>
      </c>
      <c r="C23" s="100">
        <f>F23+I23+L23+O23+R23+U23+Z23</f>
        <v>0</v>
      </c>
      <c r="D23" s="101">
        <f t="shared" si="0"/>
        <v>-1413.2400000000002</v>
      </c>
      <c r="E23" s="102">
        <v>1413.2400000000002</v>
      </c>
      <c r="F23" s="89"/>
      <c r="G23" s="90">
        <f t="shared" si="7"/>
        <v>-515.27</v>
      </c>
      <c r="H23" s="89">
        <v>515.27</v>
      </c>
      <c r="I23" s="89"/>
      <c r="J23" s="90">
        <f t="shared" si="1"/>
        <v>-468.64</v>
      </c>
      <c r="K23" s="89">
        <v>468.64</v>
      </c>
      <c r="L23" s="89"/>
      <c r="M23" s="103">
        <f t="shared" si="8"/>
        <v>-134.63</v>
      </c>
      <c r="N23" s="100">
        <v>134.63</v>
      </c>
      <c r="O23" s="100"/>
      <c r="P23" s="103">
        <f t="shared" si="9"/>
        <v>-142.16999999999999</v>
      </c>
      <c r="Q23" s="100">
        <v>142.16999999999999</v>
      </c>
      <c r="R23" s="100"/>
      <c r="S23" s="103">
        <f t="shared" si="10"/>
        <v>-114.9</v>
      </c>
      <c r="T23" s="100">
        <v>114.9</v>
      </c>
      <c r="U23" s="100"/>
      <c r="V23" s="103">
        <f t="shared" si="11"/>
        <v>-37.630000000000003</v>
      </c>
      <c r="W23" s="100">
        <v>37.630000000000003</v>
      </c>
      <c r="Z23" s="108"/>
    </row>
    <row r="24" spans="1:26" s="105" customFormat="1" ht="15.75" customHeight="1" x14ac:dyDescent="0.15">
      <c r="A24" s="158"/>
      <c r="B24" s="104" t="s">
        <v>15</v>
      </c>
      <c r="C24" s="100">
        <f>F24+I24+L24+O24+R24+U24</f>
        <v>0</v>
      </c>
      <c r="D24" s="101">
        <f t="shared" si="0"/>
        <v>-2021.99</v>
      </c>
      <c r="E24" s="102">
        <v>2021.99</v>
      </c>
      <c r="F24" s="89"/>
      <c r="G24" s="90">
        <f t="shared" si="7"/>
        <v>-596.92999999999995</v>
      </c>
      <c r="H24" s="89">
        <v>596.92999999999995</v>
      </c>
      <c r="I24" s="89"/>
      <c r="J24" s="90">
        <f t="shared" si="1"/>
        <v>-753.32</v>
      </c>
      <c r="K24" s="89">
        <v>753.32</v>
      </c>
      <c r="L24" s="89"/>
      <c r="M24" s="103">
        <f t="shared" si="8"/>
        <v>-242.19</v>
      </c>
      <c r="N24" s="100">
        <v>242.19</v>
      </c>
      <c r="O24" s="100"/>
      <c r="P24" s="103">
        <f t="shared" si="9"/>
        <v>-189.72</v>
      </c>
      <c r="Q24" s="100">
        <v>189.72</v>
      </c>
      <c r="R24" s="100"/>
      <c r="S24" s="103">
        <f t="shared" si="10"/>
        <v>-153.13</v>
      </c>
      <c r="T24" s="100">
        <v>153.13</v>
      </c>
      <c r="U24" s="100"/>
      <c r="V24" s="103">
        <f t="shared" si="11"/>
        <v>-86.7</v>
      </c>
      <c r="W24" s="100">
        <v>86.7</v>
      </c>
    </row>
    <row r="25" spans="1:26" s="110" customFormat="1" ht="15.75" customHeight="1" x14ac:dyDescent="0.15">
      <c r="A25" s="158" t="s">
        <v>19</v>
      </c>
      <c r="B25" s="109" t="s">
        <v>13</v>
      </c>
      <c r="C25" s="89">
        <f>F25+I25+L25+O25+R25+U25</f>
        <v>0</v>
      </c>
      <c r="D25" s="87">
        <f t="shared" si="0"/>
        <v>-3549.03</v>
      </c>
      <c r="E25" s="88">
        <v>3549.03</v>
      </c>
      <c r="F25" s="89"/>
      <c r="G25" s="90">
        <f t="shared" si="7"/>
        <v>-1211.43</v>
      </c>
      <c r="H25" s="89">
        <v>1211.43</v>
      </c>
      <c r="I25" s="89"/>
      <c r="J25" s="90">
        <f t="shared" si="1"/>
        <v>-1227.74</v>
      </c>
      <c r="K25" s="89">
        <v>1227.74</v>
      </c>
      <c r="L25" s="89"/>
      <c r="M25" s="90">
        <f t="shared" si="8"/>
        <v>-322.67</v>
      </c>
      <c r="N25" s="89">
        <v>322.67</v>
      </c>
      <c r="O25" s="89"/>
      <c r="P25" s="90">
        <f t="shared" si="9"/>
        <v>-338.7</v>
      </c>
      <c r="Q25" s="89">
        <v>338.7</v>
      </c>
      <c r="R25" s="89"/>
      <c r="S25" s="90">
        <f t="shared" si="10"/>
        <v>-319.83999999999997</v>
      </c>
      <c r="T25" s="89">
        <v>319.83999999999997</v>
      </c>
      <c r="U25" s="89"/>
      <c r="V25" s="90">
        <f t="shared" si="11"/>
        <v>-128.65</v>
      </c>
      <c r="W25" s="89">
        <v>128.65</v>
      </c>
    </row>
    <row r="26" spans="1:26" s="105" customFormat="1" ht="15.75" customHeight="1" x14ac:dyDescent="0.15">
      <c r="A26" s="158"/>
      <c r="B26" s="104" t="s">
        <v>14</v>
      </c>
      <c r="C26" s="100">
        <f>F26+I26+L26+O26+R26+U26</f>
        <v>0</v>
      </c>
      <c r="D26" s="101">
        <f t="shared" si="0"/>
        <v>-1367.3200000000002</v>
      </c>
      <c r="E26" s="102">
        <v>1367.3200000000002</v>
      </c>
      <c r="F26" s="89"/>
      <c r="G26" s="90">
        <f t="shared" si="7"/>
        <v>-486.64</v>
      </c>
      <c r="H26" s="89">
        <v>486.64</v>
      </c>
      <c r="I26" s="89"/>
      <c r="J26" s="90">
        <f t="shared" si="1"/>
        <v>-461.27</v>
      </c>
      <c r="K26" s="89">
        <v>461.27</v>
      </c>
      <c r="L26" s="89"/>
      <c r="M26" s="103">
        <f t="shared" si="8"/>
        <v>-136.35</v>
      </c>
      <c r="N26" s="100">
        <v>136.35</v>
      </c>
      <c r="O26" s="100"/>
      <c r="P26" s="103">
        <f t="shared" si="9"/>
        <v>-136.66999999999999</v>
      </c>
      <c r="Q26" s="100">
        <v>136.66999999999999</v>
      </c>
      <c r="R26" s="100"/>
      <c r="S26" s="103">
        <f t="shared" si="10"/>
        <v>-111.26</v>
      </c>
      <c r="T26" s="100">
        <v>111.26</v>
      </c>
      <c r="U26" s="100"/>
      <c r="V26" s="103">
        <f t="shared" si="11"/>
        <v>-35.130000000000003</v>
      </c>
      <c r="W26" s="100">
        <v>35.130000000000003</v>
      </c>
    </row>
    <row r="27" spans="1:26" s="105" customFormat="1" ht="15.75" customHeight="1" x14ac:dyDescent="0.15">
      <c r="A27" s="158"/>
      <c r="B27" s="104" t="s">
        <v>15</v>
      </c>
      <c r="C27" s="100">
        <f>F27+I27+L27+O27+R27+U27</f>
        <v>0</v>
      </c>
      <c r="D27" s="101">
        <f t="shared" si="0"/>
        <v>-2024.8999999999999</v>
      </c>
      <c r="E27" s="102">
        <v>2024.8999999999999</v>
      </c>
      <c r="F27" s="89"/>
      <c r="G27" s="90">
        <f t="shared" si="7"/>
        <v>-604.82000000000005</v>
      </c>
      <c r="H27" s="89">
        <v>604.82000000000005</v>
      </c>
      <c r="I27" s="89"/>
      <c r="J27" s="90">
        <f t="shared" si="1"/>
        <v>-735.2</v>
      </c>
      <c r="K27" s="89">
        <v>735.2</v>
      </c>
      <c r="L27" s="89"/>
      <c r="M27" s="103">
        <f t="shared" si="8"/>
        <v>-243.58</v>
      </c>
      <c r="N27" s="100">
        <v>243.58</v>
      </c>
      <c r="O27" s="100"/>
      <c r="P27" s="103">
        <f t="shared" si="9"/>
        <v>-197.12</v>
      </c>
      <c r="Q27" s="100">
        <v>197.12</v>
      </c>
      <c r="R27" s="100"/>
      <c r="S27" s="103">
        <f t="shared" si="10"/>
        <v>-154.69</v>
      </c>
      <c r="T27" s="100">
        <v>154.69</v>
      </c>
      <c r="U27" s="100"/>
      <c r="V27" s="103">
        <f t="shared" si="11"/>
        <v>-89.49</v>
      </c>
      <c r="W27" s="100">
        <v>89.49</v>
      </c>
    </row>
    <row r="28" spans="1:26" s="105" customFormat="1" ht="15.75" customHeight="1" x14ac:dyDescent="0.15">
      <c r="A28" s="158" t="s">
        <v>58</v>
      </c>
      <c r="B28" s="104" t="s">
        <v>13</v>
      </c>
      <c r="C28" s="100">
        <f>F28+I28+L28+O28+R28+U28</f>
        <v>0</v>
      </c>
      <c r="D28" s="101">
        <f t="shared" si="0"/>
        <v>-3892.2999999999997</v>
      </c>
      <c r="E28" s="102">
        <v>3892.2999999999997</v>
      </c>
      <c r="F28" s="89"/>
      <c r="G28" s="90">
        <f t="shared" si="7"/>
        <v>-1324.75</v>
      </c>
      <c r="H28" s="89">
        <v>1324.75</v>
      </c>
      <c r="I28" s="89"/>
      <c r="J28" s="90">
        <f t="shared" si="1"/>
        <v>-1350.82</v>
      </c>
      <c r="K28" s="89">
        <v>1350.82</v>
      </c>
      <c r="L28" s="89"/>
      <c r="M28" s="103">
        <f t="shared" si="8"/>
        <v>-357</v>
      </c>
      <c r="N28" s="100">
        <v>357</v>
      </c>
      <c r="O28" s="100"/>
      <c r="P28" s="103">
        <f t="shared" si="9"/>
        <v>-371.09</v>
      </c>
      <c r="Q28" s="100">
        <v>371.09</v>
      </c>
      <c r="R28" s="100"/>
      <c r="S28" s="103">
        <f t="shared" si="10"/>
        <v>-346.53</v>
      </c>
      <c r="T28" s="100">
        <v>346.53</v>
      </c>
      <c r="U28" s="100"/>
      <c r="V28" s="103">
        <f t="shared" si="11"/>
        <v>-142.11000000000001</v>
      </c>
      <c r="W28" s="100">
        <v>142.11000000000001</v>
      </c>
    </row>
    <row r="29" spans="1:26" s="105" customFormat="1" ht="15.75" customHeight="1" x14ac:dyDescent="0.15">
      <c r="A29" s="158"/>
      <c r="B29" s="104" t="s">
        <v>14</v>
      </c>
      <c r="C29" s="100">
        <f>F29+I29+L29+O29+R29+U29+Z29</f>
        <v>0</v>
      </c>
      <c r="D29" s="101">
        <f t="shared" si="0"/>
        <v>-1446.5800000000002</v>
      </c>
      <c r="E29" s="102">
        <v>1446.5800000000002</v>
      </c>
      <c r="F29" s="89"/>
      <c r="G29" s="90">
        <f t="shared" si="7"/>
        <v>-524.6</v>
      </c>
      <c r="H29" s="89">
        <v>524.6</v>
      </c>
      <c r="I29" s="89"/>
      <c r="J29" s="90">
        <f t="shared" si="1"/>
        <v>-469.16</v>
      </c>
      <c r="K29" s="89">
        <v>469.16</v>
      </c>
      <c r="L29" s="89"/>
      <c r="M29" s="103">
        <f t="shared" si="8"/>
        <v>-150.47</v>
      </c>
      <c r="N29" s="100">
        <v>150.47</v>
      </c>
      <c r="O29" s="100"/>
      <c r="P29" s="103">
        <f t="shared" si="9"/>
        <v>-146.19</v>
      </c>
      <c r="Q29" s="100">
        <v>146.19</v>
      </c>
      <c r="R29" s="100"/>
      <c r="S29" s="103">
        <f t="shared" si="10"/>
        <v>-119.45</v>
      </c>
      <c r="T29" s="100">
        <v>119.45</v>
      </c>
      <c r="U29" s="100"/>
      <c r="V29" s="103">
        <f t="shared" si="11"/>
        <v>-36.71</v>
      </c>
      <c r="W29" s="100">
        <v>36.71</v>
      </c>
    </row>
    <row r="30" spans="1:26" s="110" customFormat="1" ht="15.75" customHeight="1" x14ac:dyDescent="0.15">
      <c r="A30" s="158"/>
      <c r="B30" s="109" t="s">
        <v>15</v>
      </c>
      <c r="C30" s="89">
        <f>F30+I30+L30+O30+R30+U30</f>
        <v>0</v>
      </c>
      <c r="D30" s="87">
        <f t="shared" si="0"/>
        <v>-2170.2000000000003</v>
      </c>
      <c r="E30" s="88">
        <v>2170.2000000000003</v>
      </c>
      <c r="F30" s="89"/>
      <c r="G30" s="90">
        <f t="shared" si="7"/>
        <v>-644.36</v>
      </c>
      <c r="H30" s="89">
        <v>644.36</v>
      </c>
      <c r="I30" s="89"/>
      <c r="J30" s="90">
        <f t="shared" si="1"/>
        <v>-784.1</v>
      </c>
      <c r="K30" s="89">
        <v>784.1</v>
      </c>
      <c r="L30" s="89"/>
      <c r="M30" s="90">
        <f t="shared" si="8"/>
        <v>-261.72000000000003</v>
      </c>
      <c r="N30" s="89">
        <v>261.72000000000003</v>
      </c>
      <c r="O30" s="89"/>
      <c r="P30" s="90">
        <f t="shared" si="9"/>
        <v>-212.7</v>
      </c>
      <c r="Q30" s="89">
        <v>212.7</v>
      </c>
      <c r="R30" s="89"/>
      <c r="S30" s="90">
        <f t="shared" si="10"/>
        <v>-169.53</v>
      </c>
      <c r="T30" s="89">
        <v>169.53</v>
      </c>
      <c r="U30" s="89"/>
      <c r="V30" s="90">
        <f t="shared" si="11"/>
        <v>-97.79</v>
      </c>
      <c r="W30" s="89">
        <v>97.79</v>
      </c>
    </row>
    <row r="31" spans="1:26" s="110" customFormat="1" ht="15.75" customHeight="1" x14ac:dyDescent="0.15">
      <c r="A31" s="158" t="s">
        <v>21</v>
      </c>
      <c r="B31" s="109" t="s">
        <v>13</v>
      </c>
      <c r="C31" s="89">
        <f>F31+I31+L31+O31+R31+U31</f>
        <v>0</v>
      </c>
      <c r="D31" s="87">
        <f t="shared" si="0"/>
        <v>-3627.6200000000003</v>
      </c>
      <c r="E31" s="88">
        <v>3627.6200000000003</v>
      </c>
      <c r="F31" s="89"/>
      <c r="G31" s="90">
        <f t="shared" si="7"/>
        <v>-1224.23</v>
      </c>
      <c r="H31" s="89">
        <v>1224.23</v>
      </c>
      <c r="I31" s="89"/>
      <c r="J31" s="90">
        <f t="shared" si="1"/>
        <v>-1297.94</v>
      </c>
      <c r="K31" s="89">
        <v>1297.94</v>
      </c>
      <c r="L31" s="89"/>
      <c r="M31" s="90">
        <f t="shared" si="8"/>
        <v>-334.97</v>
      </c>
      <c r="N31" s="89">
        <v>334.97</v>
      </c>
      <c r="O31" s="89"/>
      <c r="P31" s="90">
        <f t="shared" si="9"/>
        <v>-330.02</v>
      </c>
      <c r="Q31" s="89">
        <v>330.02</v>
      </c>
      <c r="R31" s="89"/>
      <c r="S31" s="90">
        <f t="shared" si="10"/>
        <v>-315.60000000000002</v>
      </c>
      <c r="T31" s="89">
        <v>315.60000000000002</v>
      </c>
      <c r="U31" s="89"/>
      <c r="V31" s="90">
        <f t="shared" si="11"/>
        <v>-124.86</v>
      </c>
      <c r="W31" s="89">
        <v>124.86</v>
      </c>
    </row>
    <row r="32" spans="1:26" s="110" customFormat="1" ht="15.75" customHeight="1" x14ac:dyDescent="0.15">
      <c r="A32" s="158"/>
      <c r="B32" s="109" t="s">
        <v>14</v>
      </c>
      <c r="C32" s="89">
        <f>F32+I32+L32+O32+R32+U32+Z32</f>
        <v>0</v>
      </c>
      <c r="D32" s="87">
        <f t="shared" si="0"/>
        <v>-1476.1000000000001</v>
      </c>
      <c r="E32" s="88">
        <v>1476.1000000000001</v>
      </c>
      <c r="F32" s="89"/>
      <c r="G32" s="90">
        <f t="shared" si="7"/>
        <v>-531.11</v>
      </c>
      <c r="H32" s="89">
        <v>531.11</v>
      </c>
      <c r="I32" s="89"/>
      <c r="J32" s="90">
        <f t="shared" si="1"/>
        <v>-484.92</v>
      </c>
      <c r="K32" s="89">
        <v>484.92</v>
      </c>
      <c r="L32" s="89"/>
      <c r="M32" s="90">
        <f t="shared" si="8"/>
        <v>-156.59</v>
      </c>
      <c r="N32" s="89">
        <v>156.59</v>
      </c>
      <c r="O32" s="89"/>
      <c r="P32" s="90">
        <f t="shared" si="9"/>
        <v>-143.65</v>
      </c>
      <c r="Q32" s="89">
        <v>143.65</v>
      </c>
      <c r="R32" s="89"/>
      <c r="S32" s="90">
        <f t="shared" si="10"/>
        <v>-119.39</v>
      </c>
      <c r="T32" s="89">
        <v>119.39</v>
      </c>
      <c r="U32" s="89"/>
      <c r="V32" s="90">
        <f t="shared" si="11"/>
        <v>-40.44</v>
      </c>
      <c r="W32" s="89">
        <v>40.44</v>
      </c>
      <c r="X32" s="111"/>
    </row>
    <row r="33" spans="1:26" s="105" customFormat="1" ht="15.75" customHeight="1" x14ac:dyDescent="0.15">
      <c r="A33" s="158"/>
      <c r="B33" s="104" t="s">
        <v>15</v>
      </c>
      <c r="C33" s="89">
        <f>F33+I33+L33+O33+R33+U33</f>
        <v>0</v>
      </c>
      <c r="D33" s="101">
        <f t="shared" si="0"/>
        <v>-1976.0800000000002</v>
      </c>
      <c r="E33" s="102">
        <v>1976.0800000000002</v>
      </c>
      <c r="F33" s="89"/>
      <c r="G33" s="90">
        <f t="shared" si="7"/>
        <v>-585.30999999999995</v>
      </c>
      <c r="H33" s="89">
        <v>585.30999999999995</v>
      </c>
      <c r="I33" s="89"/>
      <c r="J33" s="90">
        <f t="shared" si="1"/>
        <v>-726.26</v>
      </c>
      <c r="K33" s="89">
        <v>726.26</v>
      </c>
      <c r="L33" s="89"/>
      <c r="M33" s="103">
        <f t="shared" si="8"/>
        <v>-239.3</v>
      </c>
      <c r="N33" s="100">
        <v>239.3</v>
      </c>
      <c r="O33" s="100"/>
      <c r="P33" s="103">
        <f t="shared" si="9"/>
        <v>-187.86</v>
      </c>
      <c r="Q33" s="100">
        <v>187.86</v>
      </c>
      <c r="R33" s="100"/>
      <c r="S33" s="103">
        <f t="shared" si="10"/>
        <v>-149.86000000000001</v>
      </c>
      <c r="T33" s="100">
        <v>149.86000000000001</v>
      </c>
      <c r="U33" s="100"/>
      <c r="V33" s="103">
        <f t="shared" si="11"/>
        <v>-87.49</v>
      </c>
      <c r="W33" s="100">
        <v>87.49</v>
      </c>
    </row>
    <row r="34" spans="1:26" s="105" customFormat="1" ht="15.75" customHeight="1" x14ac:dyDescent="0.15">
      <c r="A34" s="158" t="s">
        <v>22</v>
      </c>
      <c r="B34" s="104" t="s">
        <v>13</v>
      </c>
      <c r="C34" s="100">
        <f>F34+I34+L34+O34+R34+U34</f>
        <v>0</v>
      </c>
      <c r="D34" s="101">
        <f t="shared" si="0"/>
        <v>-3393.4599999999996</v>
      </c>
      <c r="E34" s="102">
        <v>3393.4599999999996</v>
      </c>
      <c r="F34" s="89"/>
      <c r="G34" s="90">
        <f t="shared" si="7"/>
        <v>-1145.93</v>
      </c>
      <c r="H34" s="89">
        <v>1145.93</v>
      </c>
      <c r="I34" s="89"/>
      <c r="J34" s="90">
        <f t="shared" si="1"/>
        <v>-1189.77</v>
      </c>
      <c r="K34" s="89">
        <v>1189.77</v>
      </c>
      <c r="L34" s="89"/>
      <c r="M34" s="103">
        <f t="shared" si="8"/>
        <v>-302.17</v>
      </c>
      <c r="N34" s="100">
        <v>302.17</v>
      </c>
      <c r="O34" s="89"/>
      <c r="P34" s="103">
        <f t="shared" si="9"/>
        <v>-309</v>
      </c>
      <c r="Q34" s="100">
        <v>309</v>
      </c>
      <c r="R34" s="89"/>
      <c r="S34" s="103">
        <f t="shared" si="10"/>
        <v>-317.02999999999997</v>
      </c>
      <c r="T34" s="100">
        <v>317.02999999999997</v>
      </c>
      <c r="U34" s="89"/>
      <c r="V34" s="103">
        <f t="shared" si="11"/>
        <v>-129.56</v>
      </c>
      <c r="W34" s="100">
        <v>129.56</v>
      </c>
    </row>
    <row r="35" spans="1:26" s="105" customFormat="1" ht="15.75" customHeight="1" x14ac:dyDescent="0.15">
      <c r="A35" s="158"/>
      <c r="B35" s="104" t="s">
        <v>14</v>
      </c>
      <c r="C35" s="100">
        <f>F35+I35+L35+O35+R35+U35+Z35</f>
        <v>0</v>
      </c>
      <c r="D35" s="101">
        <f t="shared" si="0"/>
        <v>-1327.82</v>
      </c>
      <c r="E35" s="102">
        <v>1327.82</v>
      </c>
      <c r="F35" s="89"/>
      <c r="G35" s="90">
        <f t="shared" si="7"/>
        <v>-478.25</v>
      </c>
      <c r="H35" s="89">
        <v>478.25</v>
      </c>
      <c r="I35" s="89"/>
      <c r="J35" s="90">
        <f t="shared" si="1"/>
        <v>-454.23</v>
      </c>
      <c r="K35" s="89">
        <v>454.23</v>
      </c>
      <c r="L35" s="89"/>
      <c r="M35" s="103">
        <f t="shared" si="8"/>
        <v>-126.84</v>
      </c>
      <c r="N35" s="100">
        <v>126.84</v>
      </c>
      <c r="O35" s="100"/>
      <c r="P35" s="103">
        <f t="shared" si="9"/>
        <v>-129.49</v>
      </c>
      <c r="Q35" s="100">
        <v>129.49</v>
      </c>
      <c r="R35" s="100"/>
      <c r="S35" s="103">
        <f t="shared" si="10"/>
        <v>-107.42</v>
      </c>
      <c r="T35" s="100">
        <v>107.42</v>
      </c>
      <c r="U35" s="100"/>
      <c r="V35" s="103">
        <f t="shared" si="11"/>
        <v>-31.59</v>
      </c>
      <c r="W35" s="100">
        <v>31.59</v>
      </c>
    </row>
    <row r="36" spans="1:26" s="110" customFormat="1" ht="15.75" customHeight="1" x14ac:dyDescent="0.15">
      <c r="A36" s="158"/>
      <c r="B36" s="109" t="s">
        <v>15</v>
      </c>
      <c r="C36" s="89">
        <f>F36+I36+L36+O36+R36+U36</f>
        <v>0</v>
      </c>
      <c r="D36" s="87">
        <f t="shared" si="0"/>
        <v>-1756.6799999999998</v>
      </c>
      <c r="E36" s="88">
        <v>1756.6799999999998</v>
      </c>
      <c r="F36" s="89"/>
      <c r="G36" s="90">
        <f t="shared" si="7"/>
        <v>-504.42</v>
      </c>
      <c r="H36" s="89">
        <v>504.42</v>
      </c>
      <c r="I36" s="89"/>
      <c r="J36" s="90">
        <f t="shared" si="1"/>
        <v>-643.12</v>
      </c>
      <c r="K36" s="89">
        <v>643.12</v>
      </c>
      <c r="L36" s="89"/>
      <c r="M36" s="90">
        <f t="shared" si="8"/>
        <v>-214.23</v>
      </c>
      <c r="N36" s="89">
        <v>214.23</v>
      </c>
      <c r="O36" s="89"/>
      <c r="P36" s="90">
        <f t="shared" si="9"/>
        <v>-178.06</v>
      </c>
      <c r="Q36" s="89">
        <v>178.06</v>
      </c>
      <c r="R36" s="89"/>
      <c r="S36" s="90">
        <f t="shared" si="10"/>
        <v>-131.59</v>
      </c>
      <c r="T36" s="89">
        <v>131.59</v>
      </c>
      <c r="U36" s="89"/>
      <c r="V36" s="90">
        <f t="shared" si="11"/>
        <v>-85.26</v>
      </c>
      <c r="W36" s="89">
        <v>85.26</v>
      </c>
    </row>
    <row r="37" spans="1:26" s="105" customFormat="1" ht="15.75" customHeight="1" x14ac:dyDescent="0.15">
      <c r="A37" s="158" t="s">
        <v>23</v>
      </c>
      <c r="B37" s="104" t="s">
        <v>13</v>
      </c>
      <c r="C37" s="100">
        <f>F37+I37+L37+O37+R37+U37</f>
        <v>0</v>
      </c>
      <c r="D37" s="101">
        <f t="shared" si="0"/>
        <v>-3817.1600000000003</v>
      </c>
      <c r="E37" s="102">
        <v>3817.1600000000003</v>
      </c>
      <c r="F37" s="100"/>
      <c r="G37" s="103">
        <f t="shared" si="7"/>
        <v>-1283.79</v>
      </c>
      <c r="H37" s="100">
        <v>1283.79</v>
      </c>
      <c r="I37" s="100"/>
      <c r="J37" s="103">
        <f t="shared" si="1"/>
        <v>-1377.26</v>
      </c>
      <c r="K37" s="100">
        <v>1377.26</v>
      </c>
      <c r="L37" s="100"/>
      <c r="M37" s="103">
        <f t="shared" si="8"/>
        <v>-344.98</v>
      </c>
      <c r="N37" s="100">
        <v>344.98</v>
      </c>
      <c r="O37" s="100"/>
      <c r="P37" s="103">
        <f t="shared" si="9"/>
        <v>-361.73</v>
      </c>
      <c r="Q37" s="100">
        <v>361.73</v>
      </c>
      <c r="R37" s="100"/>
      <c r="S37" s="103">
        <f t="shared" si="10"/>
        <v>-321.64999999999998</v>
      </c>
      <c r="T37" s="100">
        <v>321.64999999999998</v>
      </c>
      <c r="U37" s="100"/>
      <c r="V37" s="103">
        <f t="shared" si="11"/>
        <v>-127.75</v>
      </c>
      <c r="W37" s="100">
        <v>127.75</v>
      </c>
    </row>
    <row r="38" spans="1:26" s="105" customFormat="1" ht="15.75" customHeight="1" x14ac:dyDescent="0.15">
      <c r="A38" s="158"/>
      <c r="B38" s="104" t="s">
        <v>14</v>
      </c>
      <c r="C38" s="100">
        <f>F38+I38+L38+O38+R38+U38</f>
        <v>0</v>
      </c>
      <c r="D38" s="101">
        <f t="shared" si="0"/>
        <v>-1449.26</v>
      </c>
      <c r="E38" s="102">
        <v>1449.26</v>
      </c>
      <c r="F38" s="100"/>
      <c r="G38" s="103">
        <f t="shared" si="7"/>
        <v>-517.42999999999995</v>
      </c>
      <c r="H38" s="100">
        <v>517.42999999999995</v>
      </c>
      <c r="I38" s="100"/>
      <c r="J38" s="103">
        <f t="shared" si="1"/>
        <v>-485.96</v>
      </c>
      <c r="K38" s="100">
        <v>485.96</v>
      </c>
      <c r="L38" s="100"/>
      <c r="M38" s="103">
        <f t="shared" si="8"/>
        <v>-141.61000000000001</v>
      </c>
      <c r="N38" s="100">
        <v>141.61000000000001</v>
      </c>
      <c r="O38" s="100"/>
      <c r="P38" s="103">
        <f t="shared" si="9"/>
        <v>-146.77000000000001</v>
      </c>
      <c r="Q38" s="100">
        <v>146.77000000000001</v>
      </c>
      <c r="R38" s="100"/>
      <c r="S38" s="103">
        <f t="shared" si="10"/>
        <v>-118.27</v>
      </c>
      <c r="T38" s="100">
        <v>118.27</v>
      </c>
      <c r="U38" s="100"/>
      <c r="V38" s="103">
        <f t="shared" si="11"/>
        <v>-39.22</v>
      </c>
      <c r="W38" s="100">
        <v>39.22</v>
      </c>
      <c r="Z38" s="112"/>
    </row>
    <row r="39" spans="1:26" s="105" customFormat="1" ht="15.75" customHeight="1" x14ac:dyDescent="0.15">
      <c r="A39" s="158"/>
      <c r="B39" s="104" t="s">
        <v>15</v>
      </c>
      <c r="C39" s="100">
        <f>F39+I39+L39+O39+R39+U39</f>
        <v>0</v>
      </c>
      <c r="D39" s="101">
        <f t="shared" si="0"/>
        <v>-2044.5100000000002</v>
      </c>
      <c r="E39" s="102">
        <v>2044.5100000000002</v>
      </c>
      <c r="F39" s="100"/>
      <c r="G39" s="103">
        <f t="shared" si="7"/>
        <v>-599.55999999999995</v>
      </c>
      <c r="H39" s="100">
        <v>599.55999999999995</v>
      </c>
      <c r="I39" s="100"/>
      <c r="J39" s="103">
        <f t="shared" si="1"/>
        <v>-763.51</v>
      </c>
      <c r="K39" s="100">
        <v>763.51</v>
      </c>
      <c r="L39" s="100"/>
      <c r="M39" s="103">
        <f t="shared" si="8"/>
        <v>-254.87</v>
      </c>
      <c r="N39" s="100">
        <v>254.87</v>
      </c>
      <c r="O39" s="100"/>
      <c r="P39" s="103">
        <f t="shared" si="9"/>
        <v>-188.43</v>
      </c>
      <c r="Q39" s="100">
        <v>188.43</v>
      </c>
      <c r="R39" s="100"/>
      <c r="S39" s="103">
        <f t="shared" si="10"/>
        <v>-154.24</v>
      </c>
      <c r="T39" s="100">
        <v>154.24</v>
      </c>
      <c r="U39" s="100"/>
      <c r="V39" s="103">
        <f t="shared" si="11"/>
        <v>-83.9</v>
      </c>
      <c r="W39" s="100">
        <v>83.9</v>
      </c>
    </row>
    <row r="40" spans="1:26" s="105" customFormat="1" ht="15.75" customHeight="1" x14ac:dyDescent="0.15">
      <c r="A40" s="155" t="s">
        <v>24</v>
      </c>
      <c r="B40" s="104" t="s">
        <v>13</v>
      </c>
      <c r="C40" s="113">
        <f>F40+I40+L40+O40+R40+U40</f>
        <v>0</v>
      </c>
      <c r="D40" s="114">
        <f t="shared" si="0"/>
        <v>-3802.5599999999995</v>
      </c>
      <c r="E40" s="115">
        <v>3802.5599999999995</v>
      </c>
      <c r="F40" s="113"/>
      <c r="G40" s="114">
        <f t="shared" si="7"/>
        <v>-1243.22</v>
      </c>
      <c r="H40" s="113">
        <v>1243.22</v>
      </c>
      <c r="I40" s="113"/>
      <c r="J40" s="114">
        <f t="shared" si="1"/>
        <v>-1339.45</v>
      </c>
      <c r="K40" s="113">
        <v>1339.45</v>
      </c>
      <c r="L40" s="113"/>
      <c r="M40" s="114">
        <f t="shared" si="8"/>
        <v>-380.14</v>
      </c>
      <c r="N40" s="113">
        <v>380.14</v>
      </c>
      <c r="O40" s="113"/>
      <c r="P40" s="114">
        <f t="shared" si="9"/>
        <v>-353.29</v>
      </c>
      <c r="Q40" s="113">
        <v>353.29</v>
      </c>
      <c r="R40" s="113"/>
      <c r="S40" s="114">
        <f t="shared" si="10"/>
        <v>-347.26</v>
      </c>
      <c r="T40" s="113">
        <v>347.26</v>
      </c>
      <c r="U40" s="113"/>
      <c r="V40" s="114">
        <f t="shared" si="11"/>
        <v>-139.19999999999999</v>
      </c>
      <c r="W40" s="113">
        <v>139.19999999999999</v>
      </c>
      <c r="X40" s="116"/>
    </row>
    <row r="41" spans="1:26" s="105" customFormat="1" ht="15.75" customHeight="1" x14ac:dyDescent="0.15">
      <c r="A41" s="156"/>
      <c r="B41" s="104" t="s">
        <v>14</v>
      </c>
      <c r="C41" s="113">
        <f>F41+I41+L41+O41+R41+U41+Z41+AA41</f>
        <v>0</v>
      </c>
      <c r="D41" s="114">
        <f t="shared" si="0"/>
        <v>-1340.34</v>
      </c>
      <c r="E41" s="115">
        <v>1340.34</v>
      </c>
      <c r="F41" s="117"/>
      <c r="G41" s="114">
        <f t="shared" si="7"/>
        <v>-481.68</v>
      </c>
      <c r="H41" s="117">
        <v>481.68</v>
      </c>
      <c r="I41" s="117"/>
      <c r="J41" s="114">
        <f t="shared" si="1"/>
        <v>-445.95</v>
      </c>
      <c r="K41" s="117">
        <v>445.95</v>
      </c>
      <c r="L41" s="117"/>
      <c r="M41" s="114">
        <f t="shared" si="8"/>
        <v>-139.26</v>
      </c>
      <c r="N41" s="117">
        <v>139.26</v>
      </c>
      <c r="O41" s="117"/>
      <c r="P41" s="114">
        <f t="shared" si="9"/>
        <v>-126.01</v>
      </c>
      <c r="Q41" s="117">
        <v>126.01</v>
      </c>
      <c r="R41" s="117"/>
      <c r="S41" s="114">
        <f t="shared" si="10"/>
        <v>-110</v>
      </c>
      <c r="T41" s="117">
        <v>110</v>
      </c>
      <c r="U41" s="117"/>
      <c r="V41" s="114">
        <f t="shared" si="11"/>
        <v>-37.44</v>
      </c>
      <c r="W41" s="117">
        <v>37.44</v>
      </c>
      <c r="X41" s="116"/>
      <c r="Z41" s="112"/>
    </row>
    <row r="42" spans="1:26" s="105" customFormat="1" ht="15.75" customHeight="1" x14ac:dyDescent="0.15">
      <c r="A42" s="157"/>
      <c r="B42" s="104" t="s">
        <v>15</v>
      </c>
      <c r="C42" s="113">
        <f>F42+I42+L42+O42+R42+U42</f>
        <v>0</v>
      </c>
      <c r="D42" s="114">
        <f t="shared" si="0"/>
        <v>-2027.3999999999999</v>
      </c>
      <c r="E42" s="115">
        <v>2027.3999999999999</v>
      </c>
      <c r="F42" s="113"/>
      <c r="G42" s="114">
        <f t="shared" si="7"/>
        <v>-586.47</v>
      </c>
      <c r="H42" s="113">
        <v>586.47</v>
      </c>
      <c r="I42" s="113"/>
      <c r="J42" s="114">
        <f t="shared" si="1"/>
        <v>-750.2</v>
      </c>
      <c r="K42" s="113">
        <v>750.2</v>
      </c>
      <c r="L42" s="113"/>
      <c r="M42" s="114">
        <f t="shared" si="8"/>
        <v>-254.33</v>
      </c>
      <c r="N42" s="113">
        <v>254.33</v>
      </c>
      <c r="O42" s="113"/>
      <c r="P42" s="114">
        <f t="shared" si="9"/>
        <v>-195.26</v>
      </c>
      <c r="Q42" s="113">
        <v>195.26</v>
      </c>
      <c r="R42" s="113"/>
      <c r="S42" s="114">
        <f t="shared" si="10"/>
        <v>-152.55000000000001</v>
      </c>
      <c r="T42" s="113">
        <v>152.55000000000001</v>
      </c>
      <c r="U42" s="113"/>
      <c r="V42" s="114">
        <f t="shared" si="11"/>
        <v>-88.59</v>
      </c>
      <c r="W42" s="113">
        <v>88.59</v>
      </c>
      <c r="X42" s="116"/>
    </row>
    <row r="43" spans="1:26" s="105" customFormat="1" ht="15.75" customHeight="1" x14ac:dyDescent="0.15">
      <c r="A43" s="155" t="s">
        <v>25</v>
      </c>
      <c r="B43" s="104" t="s">
        <v>13</v>
      </c>
      <c r="C43" s="113">
        <f>F43+I43+L43+O43+R43+U43</f>
        <v>0</v>
      </c>
      <c r="D43" s="114">
        <f t="shared" si="0"/>
        <v>-3675.5299999999997</v>
      </c>
      <c r="E43" s="115">
        <v>3675.5299999999997</v>
      </c>
      <c r="F43" s="113"/>
      <c r="G43" s="114">
        <f t="shared" si="7"/>
        <v>-1198.8699999999999</v>
      </c>
      <c r="H43" s="113">
        <v>1198.8699999999999</v>
      </c>
      <c r="I43" s="113"/>
      <c r="J43" s="114">
        <f t="shared" si="1"/>
        <v>-1296.04</v>
      </c>
      <c r="K43" s="113">
        <v>1296.04</v>
      </c>
      <c r="L43" s="113"/>
      <c r="M43" s="114">
        <f t="shared" si="8"/>
        <v>-373.83</v>
      </c>
      <c r="N43" s="113">
        <v>373.83</v>
      </c>
      <c r="O43" s="113"/>
      <c r="P43" s="114">
        <f t="shared" si="9"/>
        <v>-338.15</v>
      </c>
      <c r="Q43" s="113">
        <v>338.15</v>
      </c>
      <c r="R43" s="113"/>
      <c r="S43" s="114">
        <f t="shared" si="10"/>
        <v>-316.44</v>
      </c>
      <c r="T43" s="113">
        <v>316.44</v>
      </c>
      <c r="U43" s="113"/>
      <c r="V43" s="114">
        <f t="shared" si="11"/>
        <v>-152.19999999999999</v>
      </c>
      <c r="W43" s="113">
        <v>152.19999999999999</v>
      </c>
      <c r="X43" s="116"/>
    </row>
    <row r="44" spans="1:26" s="105" customFormat="1" ht="15.75" customHeight="1" x14ac:dyDescent="0.15">
      <c r="A44" s="156"/>
      <c r="B44" s="104" t="s">
        <v>14</v>
      </c>
      <c r="C44" s="113">
        <f>F44+I44+L44+O44+R44+U44+Z44+AA44</f>
        <v>0</v>
      </c>
      <c r="D44" s="114">
        <f t="shared" si="0"/>
        <v>-1346.46</v>
      </c>
      <c r="E44" s="115">
        <v>1346.46</v>
      </c>
      <c r="F44" s="113"/>
      <c r="G44" s="114">
        <f t="shared" si="7"/>
        <v>-481.01</v>
      </c>
      <c r="H44" s="113">
        <v>481.01</v>
      </c>
      <c r="I44" s="113"/>
      <c r="J44" s="114">
        <f t="shared" si="1"/>
        <v>-452.49</v>
      </c>
      <c r="K44" s="113">
        <v>452.49</v>
      </c>
      <c r="L44" s="113"/>
      <c r="M44" s="114">
        <f t="shared" si="8"/>
        <v>-140.54</v>
      </c>
      <c r="N44" s="113">
        <v>140.54</v>
      </c>
      <c r="O44" s="113"/>
      <c r="P44" s="114">
        <f t="shared" si="9"/>
        <v>-127.15</v>
      </c>
      <c r="Q44" s="113">
        <v>127.15</v>
      </c>
      <c r="R44" s="113"/>
      <c r="S44" s="114">
        <f t="shared" si="10"/>
        <v>-110.2</v>
      </c>
      <c r="T44" s="113">
        <v>110.2</v>
      </c>
      <c r="U44" s="113"/>
      <c r="V44" s="114">
        <f t="shared" si="11"/>
        <v>-35.07</v>
      </c>
      <c r="W44" s="113">
        <v>35.07</v>
      </c>
      <c r="X44" s="116"/>
      <c r="Z44" s="112"/>
    </row>
    <row r="45" spans="1:26" s="105" customFormat="1" ht="15.75" customHeight="1" thickBot="1" x14ac:dyDescent="0.2">
      <c r="A45" s="159"/>
      <c r="B45" s="118" t="s">
        <v>15</v>
      </c>
      <c r="C45" s="119">
        <f>F45+I45+L45+O45+R45+U45</f>
        <v>0</v>
      </c>
      <c r="D45" s="120">
        <f t="shared" si="0"/>
        <v>-1813.4600000000003</v>
      </c>
      <c r="E45" s="121">
        <v>1813.4600000000003</v>
      </c>
      <c r="F45" s="119"/>
      <c r="G45" s="120">
        <f t="shared" si="7"/>
        <v>-522.09</v>
      </c>
      <c r="H45" s="119">
        <v>522.09</v>
      </c>
      <c r="I45" s="119"/>
      <c r="J45" s="120">
        <f t="shared" si="1"/>
        <v>-673.57</v>
      </c>
      <c r="K45" s="119">
        <v>673.57</v>
      </c>
      <c r="L45" s="119"/>
      <c r="M45" s="120">
        <f t="shared" si="8"/>
        <v>-219.65</v>
      </c>
      <c r="N45" s="119">
        <v>219.65</v>
      </c>
      <c r="O45" s="119"/>
      <c r="P45" s="120">
        <f t="shared" si="9"/>
        <v>-183.39</v>
      </c>
      <c r="Q45" s="119">
        <v>183.39</v>
      </c>
      <c r="R45" s="119"/>
      <c r="S45" s="120">
        <f t="shared" si="10"/>
        <v>-134.24</v>
      </c>
      <c r="T45" s="119">
        <v>134.24</v>
      </c>
      <c r="U45" s="119"/>
      <c r="V45" s="120">
        <f t="shared" si="11"/>
        <v>-80.52</v>
      </c>
      <c r="W45" s="119">
        <v>80.52</v>
      </c>
      <c r="X45" s="116"/>
    </row>
    <row r="46" spans="1:26" s="125" customFormat="1" ht="15.75" customHeight="1" x14ac:dyDescent="0.15">
      <c r="A46" s="122"/>
      <c r="B46" s="122"/>
      <c r="C46" s="123"/>
      <c r="D46" s="124"/>
      <c r="E46" s="123"/>
      <c r="F46" s="123"/>
      <c r="G46" s="124"/>
      <c r="H46" s="123"/>
      <c r="I46" s="123"/>
      <c r="J46" s="124"/>
      <c r="K46" s="123"/>
      <c r="L46" s="123"/>
      <c r="M46" s="124"/>
      <c r="N46" s="123"/>
      <c r="O46" s="123"/>
      <c r="P46" s="124"/>
      <c r="Q46" s="123"/>
      <c r="R46" s="123"/>
      <c r="S46" s="124"/>
      <c r="T46" s="123"/>
      <c r="U46" s="123"/>
      <c r="V46" s="124"/>
      <c r="W46" s="123"/>
    </row>
    <row r="47" spans="1:26" ht="15.75" customHeight="1" x14ac:dyDescent="0.15">
      <c r="C47" s="126"/>
      <c r="E47" s="126"/>
      <c r="F47" s="126"/>
      <c r="H47" s="126"/>
      <c r="I47" s="126"/>
      <c r="K47" s="126"/>
      <c r="L47" s="126"/>
      <c r="N47" s="126"/>
      <c r="O47" s="126"/>
      <c r="Q47" s="126"/>
      <c r="R47" s="126"/>
      <c r="T47" s="126"/>
      <c r="U47" s="126"/>
      <c r="V47" s="127" t="s">
        <v>51</v>
      </c>
      <c r="W47" s="126"/>
    </row>
    <row r="48" spans="1:26" ht="15.75" customHeight="1" x14ac:dyDescent="0.15">
      <c r="D48" s="83"/>
      <c r="E48" s="126"/>
      <c r="F48" s="126"/>
      <c r="H48" s="126"/>
      <c r="I48" s="126"/>
      <c r="K48" s="126"/>
      <c r="L48" s="126"/>
      <c r="N48" s="126"/>
      <c r="O48" s="126"/>
      <c r="Q48" s="126"/>
      <c r="R48" s="126"/>
      <c r="T48" s="126"/>
      <c r="U48" s="126"/>
      <c r="W48" s="126"/>
    </row>
    <row r="49" spans="5:23" ht="15.75" customHeight="1" x14ac:dyDescent="0.15">
      <c r="E49" s="126"/>
      <c r="F49" s="126"/>
      <c r="I49" s="126"/>
      <c r="K49" s="126"/>
      <c r="L49" s="126"/>
      <c r="N49" s="126"/>
      <c r="O49" s="126"/>
      <c r="Q49" s="126"/>
      <c r="R49" s="126"/>
      <c r="T49" s="126"/>
      <c r="U49" s="126"/>
      <c r="W49" s="126"/>
    </row>
    <row r="50" spans="5:23" ht="15.75" customHeight="1" x14ac:dyDescent="0.15">
      <c r="E50" s="126"/>
      <c r="F50" s="126"/>
      <c r="I50" s="126"/>
      <c r="K50" s="126"/>
      <c r="L50" s="126"/>
      <c r="N50" s="126"/>
      <c r="O50" s="126"/>
      <c r="Q50" s="126"/>
      <c r="R50" s="126"/>
      <c r="T50" s="126"/>
      <c r="U50" s="126"/>
      <c r="W50" s="126"/>
    </row>
    <row r="51" spans="5:23" ht="15.75" customHeight="1" x14ac:dyDescent="0.15">
      <c r="E51" s="126"/>
      <c r="F51" s="126"/>
      <c r="I51" s="126"/>
      <c r="K51" s="126"/>
      <c r="L51" s="126"/>
      <c r="N51" s="126"/>
      <c r="O51" s="126"/>
      <c r="Q51" s="126"/>
      <c r="R51" s="126"/>
      <c r="T51" s="126"/>
      <c r="U51" s="126"/>
      <c r="W51" s="126"/>
    </row>
    <row r="52" spans="5:23" ht="15.75" customHeight="1" x14ac:dyDescent="0.15">
      <c r="E52" s="126"/>
      <c r="I52" s="126"/>
      <c r="L52" s="126"/>
      <c r="N52" s="126"/>
      <c r="O52" s="126"/>
      <c r="Q52" s="126"/>
      <c r="R52" s="126"/>
      <c r="T52" s="126"/>
      <c r="U52" s="126"/>
      <c r="W52" s="126"/>
    </row>
    <row r="53" spans="5:23" ht="15.75" customHeight="1" x14ac:dyDescent="0.15">
      <c r="E53" s="126"/>
      <c r="I53" s="126"/>
      <c r="N53" s="126"/>
      <c r="O53" s="126"/>
      <c r="R53" s="126"/>
      <c r="U53" s="126"/>
      <c r="W53" s="126"/>
    </row>
    <row r="54" spans="5:23" ht="15.75" customHeight="1" x14ac:dyDescent="0.15">
      <c r="I54" s="126"/>
      <c r="O54" s="126"/>
      <c r="R54" s="126"/>
      <c r="U54" s="126"/>
    </row>
    <row r="55" spans="5:23" ht="15.75" customHeight="1" x14ac:dyDescent="0.15">
      <c r="O55" s="126"/>
      <c r="R55" s="126"/>
      <c r="U55" s="126"/>
    </row>
    <row r="56" spans="5:23" ht="15.75" customHeight="1" x14ac:dyDescent="0.15">
      <c r="R56" s="126"/>
      <c r="U56" s="126"/>
    </row>
    <row r="57" spans="5:23" ht="15.75" customHeight="1" x14ac:dyDescent="0.15">
      <c r="R57" s="126"/>
      <c r="U57" s="126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V14" sqref="V14:V19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2" customWidth="1"/>
    <col min="6" max="6" width="8.6640625" style="3" customWidth="1"/>
    <col min="7" max="7" width="7.88671875" style="3" customWidth="1"/>
    <col min="8" max="8" width="8.44140625" style="22" customWidth="1"/>
    <col min="9" max="9" width="8.33203125" style="6" customWidth="1"/>
    <col min="10" max="10" width="8.21875" style="6" customWidth="1"/>
    <col min="11" max="11" width="8.6640625" style="22" customWidth="1"/>
    <col min="12" max="12" width="8.21875" style="3" customWidth="1"/>
    <col min="13" max="13" width="8.33203125" style="3" customWidth="1"/>
    <col min="14" max="14" width="8.6640625" style="22" customWidth="1"/>
    <col min="15" max="15" width="7.5546875" style="3" customWidth="1"/>
    <col min="16" max="16" width="8.44140625" style="3" customWidth="1"/>
    <col min="17" max="17" width="8.88671875" style="22" customWidth="1"/>
    <col min="18" max="18" width="7.5546875" style="3" customWidth="1"/>
    <col min="19" max="19" width="8.44140625" style="3" customWidth="1"/>
    <col min="20" max="20" width="8.44140625" style="22" customWidth="1"/>
    <col min="21" max="22" width="7.5546875" style="3" customWidth="1"/>
    <col min="23" max="23" width="7.5546875" style="22" customWidth="1"/>
    <col min="24" max="24" width="7.5546875" style="3" customWidth="1"/>
    <col min="25" max="25" width="8" style="3" hidden="1" customWidth="1"/>
    <col min="26" max="26" width="8.21875" style="22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2" t="s">
        <v>55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</row>
    <row r="3" spans="2:32" ht="14.25" customHeight="1" thickBot="1" x14ac:dyDescent="0.35">
      <c r="Z3" s="177" t="s">
        <v>28</v>
      </c>
      <c r="AA3" s="177"/>
    </row>
    <row r="4" spans="2:32" s="7" customFormat="1" ht="30" customHeight="1" x14ac:dyDescent="0.25">
      <c r="B4" s="168" t="s">
        <v>5</v>
      </c>
      <c r="C4" s="169"/>
      <c r="D4" s="160" t="s">
        <v>0</v>
      </c>
      <c r="E4" s="161"/>
      <c r="F4" s="162"/>
      <c r="G4" s="151" t="s">
        <v>6</v>
      </c>
      <c r="H4" s="152"/>
      <c r="I4" s="153"/>
      <c r="J4" s="173" t="s">
        <v>7</v>
      </c>
      <c r="K4" s="149"/>
      <c r="L4" s="150"/>
      <c r="M4" s="151" t="s">
        <v>8</v>
      </c>
      <c r="N4" s="152"/>
      <c r="O4" s="153"/>
      <c r="P4" s="173" t="s">
        <v>2</v>
      </c>
      <c r="Q4" s="149"/>
      <c r="R4" s="150"/>
      <c r="S4" s="174" t="s">
        <v>3</v>
      </c>
      <c r="T4" s="175"/>
      <c r="U4" s="176"/>
      <c r="V4" s="173" t="s">
        <v>9</v>
      </c>
      <c r="W4" s="149"/>
      <c r="X4" s="150"/>
      <c r="Y4" s="174" t="s">
        <v>10</v>
      </c>
      <c r="Z4" s="175"/>
      <c r="AA4" s="178"/>
    </row>
    <row r="5" spans="2:32" s="5" customFormat="1" ht="23.25" customHeight="1" x14ac:dyDescent="0.3">
      <c r="B5" s="170"/>
      <c r="C5" s="171"/>
      <c r="D5" s="37" t="s">
        <v>59</v>
      </c>
      <c r="E5" s="38" t="s">
        <v>1</v>
      </c>
      <c r="F5" s="39" t="s">
        <v>60</v>
      </c>
      <c r="G5" s="66" t="s">
        <v>61</v>
      </c>
      <c r="H5" s="40" t="s">
        <v>41</v>
      </c>
      <c r="I5" s="67" t="s">
        <v>62</v>
      </c>
      <c r="J5" s="75" t="s">
        <v>63</v>
      </c>
      <c r="K5" s="41" t="s">
        <v>41</v>
      </c>
      <c r="L5" s="68" t="s">
        <v>64</v>
      </c>
      <c r="M5" s="66" t="s">
        <v>61</v>
      </c>
      <c r="N5" s="40" t="s">
        <v>41</v>
      </c>
      <c r="O5" s="67" t="s">
        <v>62</v>
      </c>
      <c r="P5" s="75" t="s">
        <v>61</v>
      </c>
      <c r="Q5" s="41" t="s">
        <v>41</v>
      </c>
      <c r="R5" s="68" t="s">
        <v>62</v>
      </c>
      <c r="S5" s="66" t="s">
        <v>63</v>
      </c>
      <c r="T5" s="40" t="s">
        <v>41</v>
      </c>
      <c r="U5" s="67" t="s">
        <v>62</v>
      </c>
      <c r="V5" s="75" t="s">
        <v>63</v>
      </c>
      <c r="W5" s="41" t="s">
        <v>41</v>
      </c>
      <c r="X5" s="68" t="s">
        <v>62</v>
      </c>
      <c r="Y5" s="66" t="s">
        <v>54</v>
      </c>
      <c r="Z5" s="40" t="s">
        <v>41</v>
      </c>
      <c r="AA5" s="49" t="s">
        <v>53</v>
      </c>
    </row>
    <row r="6" spans="2:32" s="5" customFormat="1" ht="23.25" customHeight="1" x14ac:dyDescent="0.3">
      <c r="B6" s="170"/>
      <c r="C6" s="171"/>
      <c r="D6" s="42" t="s">
        <v>4</v>
      </c>
      <c r="E6" s="44" t="s">
        <v>12</v>
      </c>
      <c r="F6" s="43" t="s">
        <v>4</v>
      </c>
      <c r="G6" s="42" t="s">
        <v>4</v>
      </c>
      <c r="H6" s="44" t="s">
        <v>12</v>
      </c>
      <c r="I6" s="43" t="s">
        <v>4</v>
      </c>
      <c r="J6" s="54" t="s">
        <v>4</v>
      </c>
      <c r="K6" s="44" t="s">
        <v>12</v>
      </c>
      <c r="L6" s="55" t="s">
        <v>4</v>
      </c>
      <c r="M6" s="42" t="s">
        <v>4</v>
      </c>
      <c r="N6" s="44" t="s">
        <v>12</v>
      </c>
      <c r="O6" s="43" t="s">
        <v>4</v>
      </c>
      <c r="P6" s="54" t="s">
        <v>4</v>
      </c>
      <c r="Q6" s="44" t="s">
        <v>12</v>
      </c>
      <c r="R6" s="55" t="s">
        <v>4</v>
      </c>
      <c r="S6" s="42" t="s">
        <v>4</v>
      </c>
      <c r="T6" s="44" t="s">
        <v>12</v>
      </c>
      <c r="U6" s="43" t="s">
        <v>4</v>
      </c>
      <c r="V6" s="54" t="s">
        <v>4</v>
      </c>
      <c r="W6" s="44" t="s">
        <v>12</v>
      </c>
      <c r="X6" s="55" t="s">
        <v>4</v>
      </c>
      <c r="Y6" s="42" t="s">
        <v>4</v>
      </c>
      <c r="Z6" s="44" t="s">
        <v>12</v>
      </c>
      <c r="AA6" s="50" t="s">
        <v>4</v>
      </c>
    </row>
    <row r="7" spans="2:32" s="13" customFormat="1" ht="21" customHeight="1" x14ac:dyDescent="0.3">
      <c r="B7" s="183" t="s">
        <v>33</v>
      </c>
      <c r="C7" s="184"/>
      <c r="D7" s="23">
        <f>SUM(D8:D10)</f>
        <v>4728365</v>
      </c>
      <c r="E7" s="24">
        <f>D7-F7</f>
        <v>-13130439</v>
      </c>
      <c r="F7" s="25">
        <v>17858804</v>
      </c>
      <c r="G7" s="23">
        <f>SUM(G8:G10)</f>
        <v>1602159</v>
      </c>
      <c r="H7" s="24">
        <f t="shared" ref="H7:H46" si="0">G7-I7</f>
        <v>-4580276</v>
      </c>
      <c r="I7" s="25">
        <v>6182435</v>
      </c>
      <c r="J7" s="26">
        <f>SUM(J8:J10)</f>
        <v>1646875</v>
      </c>
      <c r="K7" s="24">
        <f>J7-L7</f>
        <v>-4693690</v>
      </c>
      <c r="L7" s="56">
        <v>6340565</v>
      </c>
      <c r="M7" s="23">
        <f>SUM(M8:M10)</f>
        <v>480835</v>
      </c>
      <c r="N7" s="24">
        <f>M7-O7</f>
        <v>-1079222</v>
      </c>
      <c r="O7" s="25">
        <v>1560057</v>
      </c>
      <c r="P7" s="26">
        <f>SUM(P8:P10)</f>
        <v>435731</v>
      </c>
      <c r="Q7" s="24">
        <f>P7-R7</f>
        <v>-1261404</v>
      </c>
      <c r="R7" s="56">
        <v>1697135</v>
      </c>
      <c r="S7" s="23">
        <f>SUM(S8:S10)</f>
        <v>382019</v>
      </c>
      <c r="T7" s="24">
        <f>S7-U7</f>
        <v>-1100287</v>
      </c>
      <c r="U7" s="25">
        <v>1482306</v>
      </c>
      <c r="V7" s="26">
        <f>SUM(V8:V10)</f>
        <v>180746</v>
      </c>
      <c r="W7" s="24">
        <f>V7-X7</f>
        <v>-415560</v>
      </c>
      <c r="X7" s="56">
        <v>596306</v>
      </c>
      <c r="Y7" s="23">
        <f>SUM(Y8:Y10)</f>
        <v>0</v>
      </c>
      <c r="Z7" s="51">
        <f>SUM(Z8:Z10)</f>
        <v>0</v>
      </c>
      <c r="AA7" s="52">
        <f>SUM(AA8:AA10)</f>
        <v>0</v>
      </c>
      <c r="AB7" s="19"/>
    </row>
    <row r="8" spans="2:32" s="15" customFormat="1" ht="20.25" customHeight="1" x14ac:dyDescent="0.3">
      <c r="B8" s="182" t="s">
        <v>34</v>
      </c>
      <c r="C8" s="14" t="s">
        <v>32</v>
      </c>
      <c r="D8" s="27">
        <f>SUM(D11,D14,D17,D20,D23,D26,D29,D32,D35,D38,D41,D44)</f>
        <v>2095441</v>
      </c>
      <c r="E8" s="28">
        <f>D8-F8</f>
        <v>-6440414.7699999996</v>
      </c>
      <c r="F8" s="46">
        <f>SUM(F11,F14,F17,F20,F23,F26,F29,F32,F35,F38,F41,F44)</f>
        <v>8535855.7699999996</v>
      </c>
      <c r="G8" s="27">
        <f>SUM(G11,G14,G17,G20,G23,G26,G29,G32,G35,G38,G41,G44)</f>
        <v>673352</v>
      </c>
      <c r="H8" s="28">
        <f t="shared" si="0"/>
        <v>-2182086</v>
      </c>
      <c r="I8" s="46">
        <v>2855438</v>
      </c>
      <c r="J8" s="34">
        <f t="shared" ref="J8:J10" si="1">SUM(J11,J14,J17,J20,J23,J26,J29,J32,J35,J38,J41,J44)</f>
        <v>761760</v>
      </c>
      <c r="K8" s="28">
        <f>J8-L8</f>
        <v>-2197307</v>
      </c>
      <c r="L8" s="72">
        <v>2959067</v>
      </c>
      <c r="M8" s="27">
        <f t="shared" ref="M8:M10" si="2">SUM(M11,M14,M17,M20,M23,M26,M29,M32,M35,M38,M41,M44)</f>
        <v>200270</v>
      </c>
      <c r="N8" s="28">
        <f>M8-O8</f>
        <v>-610266</v>
      </c>
      <c r="O8" s="46">
        <v>810536</v>
      </c>
      <c r="P8" s="34">
        <f t="shared" ref="P8:P10" si="3">SUM(P11,P14,P17,P20,P23,P26,P29,P32,P35,P38,P41,P44)</f>
        <v>197364</v>
      </c>
      <c r="Q8" s="28">
        <f>P8-R8</f>
        <v>-621293</v>
      </c>
      <c r="R8" s="72">
        <v>818657</v>
      </c>
      <c r="S8" s="27">
        <f t="shared" ref="S8:S10" si="4">SUM(S11,S14,S17,S20,S23,S26,S29,S32,S35,S38,S41,S44)</f>
        <v>170897</v>
      </c>
      <c r="T8" s="28">
        <f>S8-U8</f>
        <v>-552657</v>
      </c>
      <c r="U8" s="46">
        <v>723554</v>
      </c>
      <c r="V8" s="34">
        <f t="shared" ref="V8:V10" si="5">SUM(V11,V14,V17,V20,V23,V26,V29,V32,V35,V38,V41,V44)</f>
        <v>91798</v>
      </c>
      <c r="W8" s="28">
        <f>V8-X8</f>
        <v>-205387</v>
      </c>
      <c r="X8" s="72">
        <v>297185</v>
      </c>
      <c r="Y8" s="27"/>
      <c r="Z8" s="28"/>
      <c r="AA8" s="69"/>
      <c r="AB8" s="20"/>
      <c r="AF8" s="15">
        <v>707580</v>
      </c>
    </row>
    <row r="9" spans="2:32" s="15" customFormat="1" ht="20.25" customHeight="1" x14ac:dyDescent="0.3">
      <c r="B9" s="172"/>
      <c r="C9" s="16" t="s">
        <v>35</v>
      </c>
      <c r="D9" s="29">
        <f>SUM(D12,D15,D18,D21,D24,D27,D30,D33,D36,D39,D42,D45)</f>
        <v>1903191</v>
      </c>
      <c r="E9" s="30">
        <f>D9-F9</f>
        <v>-5673511.6099999994</v>
      </c>
      <c r="F9" s="46">
        <f t="shared" ref="F9:F10" si="6">SUM(F12,F15,F18,F21,F24,F27,F30,F33,F36,F39,F42,F45)</f>
        <v>7576702.6099999994</v>
      </c>
      <c r="G9" s="29">
        <f>SUM(G12,G15,G18,G21,G24,G27,G30,G33,G36,G39,G42,G45)</f>
        <v>700263</v>
      </c>
      <c r="H9" s="30">
        <f t="shared" si="0"/>
        <v>-1622789</v>
      </c>
      <c r="I9" s="47">
        <v>2323052</v>
      </c>
      <c r="J9" s="35">
        <f t="shared" si="1"/>
        <v>617801</v>
      </c>
      <c r="K9" s="30">
        <f>J9-L9</f>
        <v>-1483703</v>
      </c>
      <c r="L9" s="73">
        <v>2101504</v>
      </c>
      <c r="M9" s="29">
        <f t="shared" si="2"/>
        <v>200536</v>
      </c>
      <c r="N9" s="30">
        <f>M9-O9</f>
        <v>-169403</v>
      </c>
      <c r="O9" s="47">
        <v>369939</v>
      </c>
      <c r="P9" s="35">
        <f t="shared" si="3"/>
        <v>170903</v>
      </c>
      <c r="Q9" s="30">
        <f>P9-R9</f>
        <v>-392452</v>
      </c>
      <c r="R9" s="73">
        <v>563355</v>
      </c>
      <c r="S9" s="29">
        <f t="shared" si="4"/>
        <v>161808</v>
      </c>
      <c r="T9" s="30">
        <f>S9-U9</f>
        <v>-365104</v>
      </c>
      <c r="U9" s="47">
        <v>526912</v>
      </c>
      <c r="V9" s="35">
        <f t="shared" si="5"/>
        <v>51880</v>
      </c>
      <c r="W9" s="30">
        <f>V9-X9</f>
        <v>-94158</v>
      </c>
      <c r="X9" s="73">
        <v>146038</v>
      </c>
      <c r="Y9" s="29"/>
      <c r="Z9" s="30"/>
      <c r="AA9" s="70"/>
      <c r="AB9" s="20"/>
      <c r="AF9" s="15">
        <v>614043</v>
      </c>
    </row>
    <row r="10" spans="2:32" s="15" customFormat="1" ht="20.25" customHeight="1" x14ac:dyDescent="0.3">
      <c r="B10" s="172"/>
      <c r="C10" s="17" t="s">
        <v>30</v>
      </c>
      <c r="D10" s="31">
        <f>SUM(D13,D16,D19,D22,D25,D28,D31,D34,D37,D40,D43,D46)</f>
        <v>729733</v>
      </c>
      <c r="E10" s="32">
        <f>D10-F10</f>
        <v>-2502079.0999999996</v>
      </c>
      <c r="F10" s="46">
        <f t="shared" si="6"/>
        <v>3231812.0999999996</v>
      </c>
      <c r="G10" s="31">
        <f>SUM(G13,G16,G19,G22,G25,G28,G31,G34,G37,G40,G43,G46)</f>
        <v>228544</v>
      </c>
      <c r="H10" s="32">
        <f t="shared" si="0"/>
        <v>-775401</v>
      </c>
      <c r="I10" s="48">
        <v>1003945</v>
      </c>
      <c r="J10" s="36">
        <f t="shared" si="1"/>
        <v>267314</v>
      </c>
      <c r="K10" s="32">
        <f>J10-L10</f>
        <v>-1012680</v>
      </c>
      <c r="L10" s="74">
        <v>1279994</v>
      </c>
      <c r="M10" s="31">
        <f t="shared" si="2"/>
        <v>80029</v>
      </c>
      <c r="N10" s="32">
        <f>M10-O10</f>
        <v>-299553</v>
      </c>
      <c r="O10" s="48">
        <v>379582</v>
      </c>
      <c r="P10" s="36">
        <f t="shared" si="3"/>
        <v>67464</v>
      </c>
      <c r="Q10" s="32">
        <f>P10-R10</f>
        <v>-247659</v>
      </c>
      <c r="R10" s="74">
        <v>315123</v>
      </c>
      <c r="S10" s="31">
        <f t="shared" si="4"/>
        <v>49314</v>
      </c>
      <c r="T10" s="32">
        <f>S10-U10</f>
        <v>-182526</v>
      </c>
      <c r="U10" s="48">
        <v>231840</v>
      </c>
      <c r="V10" s="36">
        <f t="shared" si="5"/>
        <v>37068</v>
      </c>
      <c r="W10" s="32">
        <f>V10-X10</f>
        <v>-116015</v>
      </c>
      <c r="X10" s="74">
        <v>153083</v>
      </c>
      <c r="Y10" s="31">
        <f>SUM(Y13,Y16,Y19,Y22,Y25,Y28,Y31,Y34,Y37,Y40,Y43,Y46)</f>
        <v>0</v>
      </c>
      <c r="Z10" s="32">
        <f>Y10-AA10</f>
        <v>0</v>
      </c>
      <c r="AA10" s="71">
        <f>SUM(AA13,AA16,AA19,AA22,AA25,AA28,AA31,AA34,AA37,AA40,AA43,AA46)</f>
        <v>0</v>
      </c>
      <c r="AB10" s="20"/>
      <c r="AF10" s="15">
        <v>703029</v>
      </c>
    </row>
    <row r="11" spans="2:32" s="15" customFormat="1" ht="20.25" customHeight="1" x14ac:dyDescent="0.3">
      <c r="B11" s="172" t="s">
        <v>36</v>
      </c>
      <c r="C11" s="18" t="s">
        <v>37</v>
      </c>
      <c r="D11" s="23">
        <f>G11+J11+M11+P11+S11+V11</f>
        <v>736257</v>
      </c>
      <c r="E11" s="24">
        <f t="shared" ref="E11:E34" si="7">D11-F11</f>
        <v>-7050.7600000000093</v>
      </c>
      <c r="F11" s="25">
        <v>743307.76</v>
      </c>
      <c r="G11" s="23">
        <v>236120</v>
      </c>
      <c r="H11" s="24">
        <f t="shared" si="0"/>
        <v>-14256.959999999992</v>
      </c>
      <c r="I11" s="23">
        <v>250376.95999999999</v>
      </c>
      <c r="J11" s="26">
        <v>269319</v>
      </c>
      <c r="K11" s="24">
        <f t="shared" ref="K11:K45" si="8">J11-L11</f>
        <v>9879.0199999999895</v>
      </c>
      <c r="L11" s="26">
        <v>259439.98</v>
      </c>
      <c r="M11" s="23">
        <v>69113</v>
      </c>
      <c r="N11" s="24">
        <f t="shared" ref="N11:N45" si="9">M11-O11</f>
        <v>-5039.320000000007</v>
      </c>
      <c r="O11" s="23">
        <v>74152.320000000007</v>
      </c>
      <c r="P11" s="26">
        <v>68814</v>
      </c>
      <c r="Q11" s="24">
        <f t="shared" ref="Q11:Q45" si="10">P11-R11</f>
        <v>-1834.2100000000064</v>
      </c>
      <c r="R11" s="26">
        <v>70648.210000000006</v>
      </c>
      <c r="S11" s="23">
        <v>60362</v>
      </c>
      <c r="T11" s="24">
        <f>S11-U11</f>
        <v>-1514.5400000000009</v>
      </c>
      <c r="U11" s="23">
        <v>61876.54</v>
      </c>
      <c r="V11" s="26">
        <v>32529</v>
      </c>
      <c r="W11" s="24">
        <f t="shared" ref="W11:W45" si="11">V11-X11</f>
        <v>5715.25</v>
      </c>
      <c r="X11" s="26">
        <v>26813.75</v>
      </c>
      <c r="Y11" s="23"/>
      <c r="Z11" s="24"/>
      <c r="AA11" s="23"/>
      <c r="AB11" s="20"/>
      <c r="AF11" s="15">
        <v>656549</v>
      </c>
    </row>
    <row r="12" spans="2:32" s="15" customFormat="1" ht="20.25" customHeight="1" x14ac:dyDescent="0.3">
      <c r="B12" s="172"/>
      <c r="C12" s="18" t="s">
        <v>38</v>
      </c>
      <c r="D12" s="23">
        <f>G12+J12+M12+P12+S12+V12</f>
        <v>641587</v>
      </c>
      <c r="E12" s="33">
        <f>D12-F12</f>
        <v>-2460</v>
      </c>
      <c r="F12" s="25">
        <v>644047</v>
      </c>
      <c r="G12" s="23">
        <v>238506</v>
      </c>
      <c r="H12" s="24">
        <f t="shared" si="0"/>
        <v>-3840</v>
      </c>
      <c r="I12" s="23">
        <v>242346</v>
      </c>
      <c r="J12" s="26">
        <v>206959</v>
      </c>
      <c r="K12" s="24">
        <f t="shared" si="8"/>
        <v>-16559</v>
      </c>
      <c r="L12" s="26">
        <v>223518</v>
      </c>
      <c r="M12" s="23">
        <v>63793</v>
      </c>
      <c r="N12" s="24">
        <f t="shared" si="9"/>
        <v>17270</v>
      </c>
      <c r="O12" s="23">
        <v>46523</v>
      </c>
      <c r="P12" s="26">
        <v>58054</v>
      </c>
      <c r="Q12" s="24">
        <f t="shared" si="10"/>
        <v>-4166</v>
      </c>
      <c r="R12" s="26">
        <v>62220</v>
      </c>
      <c r="S12" s="23">
        <v>55745</v>
      </c>
      <c r="T12" s="24">
        <f t="shared" ref="T12:T45" si="12">S12-U12</f>
        <v>2647</v>
      </c>
      <c r="U12" s="23">
        <v>53098</v>
      </c>
      <c r="V12" s="26">
        <v>18530</v>
      </c>
      <c r="W12" s="24">
        <f t="shared" si="11"/>
        <v>2188</v>
      </c>
      <c r="X12" s="26">
        <v>16342</v>
      </c>
      <c r="Y12" s="23"/>
      <c r="Z12" s="24"/>
      <c r="AA12" s="23"/>
      <c r="AB12" s="20"/>
      <c r="AF12" s="15">
        <v>721228</v>
      </c>
    </row>
    <row r="13" spans="2:32" s="15" customFormat="1" ht="20.25" customHeight="1" x14ac:dyDescent="0.3">
      <c r="B13" s="172"/>
      <c r="C13" s="18" t="s">
        <v>39</v>
      </c>
      <c r="D13" s="23">
        <f>G13+J13+M13+P13+S13+V13+Y13</f>
        <v>252831</v>
      </c>
      <c r="E13" s="24">
        <f t="shared" si="7"/>
        <v>-28407</v>
      </c>
      <c r="F13" s="25">
        <v>281238</v>
      </c>
      <c r="G13" s="23">
        <v>78775</v>
      </c>
      <c r="H13" s="24">
        <f t="shared" si="0"/>
        <v>-8254</v>
      </c>
      <c r="I13" s="23">
        <v>87029</v>
      </c>
      <c r="J13" s="26">
        <v>93444</v>
      </c>
      <c r="K13" s="24">
        <f t="shared" si="8"/>
        <v>-12342</v>
      </c>
      <c r="L13" s="26">
        <v>105786</v>
      </c>
      <c r="M13" s="23">
        <v>28268</v>
      </c>
      <c r="N13" s="24">
        <f t="shared" si="9"/>
        <v>-2704</v>
      </c>
      <c r="O13" s="23">
        <v>30972</v>
      </c>
      <c r="P13" s="26">
        <v>22663</v>
      </c>
      <c r="Q13" s="24">
        <f t="shared" si="10"/>
        <v>-3104</v>
      </c>
      <c r="R13" s="26">
        <v>25767</v>
      </c>
      <c r="S13" s="23">
        <v>17356</v>
      </c>
      <c r="T13" s="24">
        <f t="shared" si="12"/>
        <v>-1493</v>
      </c>
      <c r="U13" s="23">
        <v>18849</v>
      </c>
      <c r="V13" s="26">
        <v>12325</v>
      </c>
      <c r="W13" s="24">
        <f t="shared" si="11"/>
        <v>-510</v>
      </c>
      <c r="X13" s="26">
        <v>12835</v>
      </c>
      <c r="Y13" s="23"/>
      <c r="Z13" s="24">
        <f>Y13-AA13</f>
        <v>0</v>
      </c>
      <c r="AA13" s="23"/>
      <c r="AB13" s="20"/>
      <c r="AF13" s="15">
        <v>708109</v>
      </c>
    </row>
    <row r="14" spans="2:32" s="15" customFormat="1" ht="20.25" customHeight="1" x14ac:dyDescent="0.3">
      <c r="B14" s="172" t="s">
        <v>26</v>
      </c>
      <c r="C14" s="18" t="s">
        <v>13</v>
      </c>
      <c r="D14" s="23">
        <f>G14+J14+M14+P14+S14+V14</f>
        <v>696712</v>
      </c>
      <c r="E14" s="24">
        <f t="shared" si="7"/>
        <v>56781.479999999981</v>
      </c>
      <c r="F14" s="25">
        <v>639930.52</v>
      </c>
      <c r="G14" s="23">
        <v>222951</v>
      </c>
      <c r="H14" s="24">
        <f t="shared" si="0"/>
        <v>4937.2099999999919</v>
      </c>
      <c r="I14" s="23">
        <v>218013.79</v>
      </c>
      <c r="J14" s="26">
        <v>254255</v>
      </c>
      <c r="K14" s="24">
        <f t="shared" si="8"/>
        <v>32267.920000000013</v>
      </c>
      <c r="L14" s="26">
        <v>221987.08</v>
      </c>
      <c r="M14" s="23">
        <v>68387</v>
      </c>
      <c r="N14" s="24">
        <f t="shared" si="9"/>
        <v>3538.0500000000029</v>
      </c>
      <c r="O14" s="23">
        <v>64848.95</v>
      </c>
      <c r="P14" s="26">
        <v>64372</v>
      </c>
      <c r="Q14" s="24">
        <f t="shared" si="10"/>
        <v>3456.0699999999997</v>
      </c>
      <c r="R14" s="26">
        <v>60915.93</v>
      </c>
      <c r="S14" s="23">
        <v>56359</v>
      </c>
      <c r="T14" s="24">
        <f t="shared" si="12"/>
        <v>5041.0899999999965</v>
      </c>
      <c r="U14" s="23">
        <v>51317.91</v>
      </c>
      <c r="V14" s="26">
        <v>30388</v>
      </c>
      <c r="W14" s="24">
        <f t="shared" si="11"/>
        <v>7541.1399999999994</v>
      </c>
      <c r="X14" s="26">
        <v>22846.86</v>
      </c>
      <c r="Y14" s="23"/>
      <c r="Z14" s="24"/>
      <c r="AA14" s="23"/>
      <c r="AB14" s="20"/>
      <c r="AF14" s="15">
        <v>729371</v>
      </c>
    </row>
    <row r="15" spans="2:32" s="133" customFormat="1" ht="20.25" customHeight="1" x14ac:dyDescent="0.3">
      <c r="B15" s="172"/>
      <c r="C15" s="131" t="s">
        <v>14</v>
      </c>
      <c r="D15" s="78">
        <f>G15+J15+M15+P15+S15+V15</f>
        <v>635413</v>
      </c>
      <c r="E15" s="79">
        <f t="shared" si="7"/>
        <v>48525</v>
      </c>
      <c r="F15" s="80">
        <v>586888</v>
      </c>
      <c r="G15" s="78">
        <v>234024</v>
      </c>
      <c r="H15" s="79">
        <f t="shared" si="0"/>
        <v>16216</v>
      </c>
      <c r="I15" s="78">
        <v>217808</v>
      </c>
      <c r="J15" s="81">
        <v>207042</v>
      </c>
      <c r="K15" s="79">
        <f t="shared" si="8"/>
        <v>11115</v>
      </c>
      <c r="L15" s="81">
        <v>195927</v>
      </c>
      <c r="M15" s="78">
        <v>66012</v>
      </c>
      <c r="N15" s="79">
        <f t="shared" si="9"/>
        <v>9729</v>
      </c>
      <c r="O15" s="78">
        <v>56283</v>
      </c>
      <c r="P15" s="81">
        <v>57258</v>
      </c>
      <c r="Q15" s="79">
        <f t="shared" si="10"/>
        <v>1920</v>
      </c>
      <c r="R15" s="81">
        <v>55338</v>
      </c>
      <c r="S15" s="78">
        <v>53631</v>
      </c>
      <c r="T15" s="79">
        <f t="shared" si="12"/>
        <v>6389</v>
      </c>
      <c r="U15" s="78">
        <v>47242</v>
      </c>
      <c r="V15" s="81">
        <v>17446</v>
      </c>
      <c r="W15" s="79">
        <f t="shared" si="11"/>
        <v>3156</v>
      </c>
      <c r="X15" s="81">
        <v>14290</v>
      </c>
      <c r="Y15" s="78"/>
      <c r="Z15" s="79"/>
      <c r="AA15" s="78"/>
      <c r="AB15" s="132"/>
      <c r="AF15" s="133">
        <v>753296</v>
      </c>
    </row>
    <row r="16" spans="2:32" s="133" customFormat="1" ht="20.25" customHeight="1" x14ac:dyDescent="0.3">
      <c r="B16" s="172"/>
      <c r="C16" s="131" t="s">
        <v>15</v>
      </c>
      <c r="D16" s="78">
        <f>G16+J16+M16+P16+S16+V16+Y16</f>
        <v>242990</v>
      </c>
      <c r="E16" s="79">
        <f t="shared" si="7"/>
        <v>-868</v>
      </c>
      <c r="F16" s="80">
        <v>243858</v>
      </c>
      <c r="G16" s="78">
        <v>77100</v>
      </c>
      <c r="H16" s="79">
        <f t="shared" si="0"/>
        <v>3377</v>
      </c>
      <c r="I16" s="78">
        <v>73723</v>
      </c>
      <c r="J16" s="81">
        <v>87115</v>
      </c>
      <c r="K16" s="79">
        <f t="shared" si="8"/>
        <v>-6842</v>
      </c>
      <c r="L16" s="81">
        <v>93957</v>
      </c>
      <c r="M16" s="78">
        <v>26714</v>
      </c>
      <c r="N16" s="79">
        <f t="shared" si="9"/>
        <v>280</v>
      </c>
      <c r="O16" s="78">
        <v>26434</v>
      </c>
      <c r="P16" s="81">
        <v>22500</v>
      </c>
      <c r="Q16" s="79">
        <f t="shared" si="10"/>
        <v>-380</v>
      </c>
      <c r="R16" s="81">
        <v>22880</v>
      </c>
      <c r="S16" s="78">
        <v>16376</v>
      </c>
      <c r="T16" s="79">
        <f t="shared" si="12"/>
        <v>215</v>
      </c>
      <c r="U16" s="78">
        <v>16161</v>
      </c>
      <c r="V16" s="81">
        <v>13185</v>
      </c>
      <c r="W16" s="79">
        <f t="shared" si="11"/>
        <v>2482</v>
      </c>
      <c r="X16" s="81">
        <v>10703</v>
      </c>
      <c r="Y16" s="78"/>
      <c r="Z16" s="79">
        <f>Y16-AA16</f>
        <v>0</v>
      </c>
      <c r="AA16" s="78"/>
      <c r="AB16" s="132"/>
      <c r="AF16" s="133">
        <v>710519</v>
      </c>
    </row>
    <row r="17" spans="2:32" s="10" customFormat="1" ht="20.25" customHeight="1" x14ac:dyDescent="0.3">
      <c r="B17" s="181" t="s">
        <v>27</v>
      </c>
      <c r="C17" s="21" t="s">
        <v>13</v>
      </c>
      <c r="D17" s="23">
        <f>G17+J17+M17+P17+S17+V17</f>
        <v>662472</v>
      </c>
      <c r="E17" s="24">
        <f t="shared" si="7"/>
        <v>-48526.760000000009</v>
      </c>
      <c r="F17" s="25">
        <v>710998.76</v>
      </c>
      <c r="G17" s="23">
        <v>214281</v>
      </c>
      <c r="H17" s="24">
        <f t="shared" si="0"/>
        <v>-28035.130000000005</v>
      </c>
      <c r="I17" s="23">
        <v>242316.13</v>
      </c>
      <c r="J17" s="26">
        <v>238186</v>
      </c>
      <c r="K17" s="24">
        <f t="shared" si="8"/>
        <v>-10580.450000000012</v>
      </c>
      <c r="L17" s="26">
        <v>248766.45</v>
      </c>
      <c r="M17" s="23">
        <v>62770</v>
      </c>
      <c r="N17" s="24">
        <f t="shared" si="9"/>
        <v>-425.38999999999942</v>
      </c>
      <c r="O17" s="23">
        <v>63195.39</v>
      </c>
      <c r="P17" s="26">
        <v>64178</v>
      </c>
      <c r="Q17" s="24">
        <f t="shared" si="10"/>
        <v>-2808.9799999999959</v>
      </c>
      <c r="R17" s="26">
        <v>66986.98</v>
      </c>
      <c r="S17" s="23">
        <v>54176</v>
      </c>
      <c r="T17" s="24">
        <f t="shared" si="12"/>
        <v>-11892.300000000003</v>
      </c>
      <c r="U17" s="23">
        <v>66068.3</v>
      </c>
      <c r="V17" s="26">
        <v>28881</v>
      </c>
      <c r="W17" s="24">
        <f t="shared" si="11"/>
        <v>5215.4900000000016</v>
      </c>
      <c r="X17" s="26">
        <v>23665.51</v>
      </c>
      <c r="Y17" s="23"/>
      <c r="Z17" s="24"/>
      <c r="AA17" s="23"/>
      <c r="AB17" s="20"/>
      <c r="AF17" s="10">
        <v>708028</v>
      </c>
    </row>
    <row r="18" spans="2:32" s="135" customFormat="1" ht="20.25" customHeight="1" x14ac:dyDescent="0.3">
      <c r="B18" s="181"/>
      <c r="C18" s="134" t="s">
        <v>14</v>
      </c>
      <c r="D18" s="78">
        <f>G18+J18+M18+P18+S18+V18</f>
        <v>626191</v>
      </c>
      <c r="E18" s="79">
        <f t="shared" si="7"/>
        <v>-32682</v>
      </c>
      <c r="F18" s="80">
        <v>658873</v>
      </c>
      <c r="G18" s="78">
        <v>227733</v>
      </c>
      <c r="H18" s="79">
        <f t="shared" si="0"/>
        <v>-14608</v>
      </c>
      <c r="I18" s="78">
        <v>242341</v>
      </c>
      <c r="J18" s="81">
        <v>203800</v>
      </c>
      <c r="K18" s="79">
        <f t="shared" si="8"/>
        <v>-11987</v>
      </c>
      <c r="L18" s="81">
        <v>215787</v>
      </c>
      <c r="M18" s="78">
        <v>70731</v>
      </c>
      <c r="N18" s="79">
        <f t="shared" si="9"/>
        <v>472</v>
      </c>
      <c r="O18" s="78">
        <v>70259</v>
      </c>
      <c r="P18" s="81">
        <v>55591</v>
      </c>
      <c r="Q18" s="79">
        <f t="shared" si="10"/>
        <v>-5116</v>
      </c>
      <c r="R18" s="81">
        <v>60707</v>
      </c>
      <c r="S18" s="78">
        <v>52432</v>
      </c>
      <c r="T18" s="79">
        <f t="shared" si="12"/>
        <v>-999</v>
      </c>
      <c r="U18" s="78">
        <v>53431</v>
      </c>
      <c r="V18" s="81">
        <v>15904</v>
      </c>
      <c r="W18" s="79">
        <f t="shared" si="11"/>
        <v>-444</v>
      </c>
      <c r="X18" s="81">
        <v>16348</v>
      </c>
      <c r="Y18" s="78"/>
      <c r="Z18" s="79"/>
      <c r="AA18" s="78"/>
      <c r="AB18" s="132"/>
      <c r="AF18" s="133">
        <f>SUM(AF8:AF17)</f>
        <v>7011752</v>
      </c>
    </row>
    <row r="19" spans="2:32" s="10" customFormat="1" ht="20.25" customHeight="1" x14ac:dyDescent="0.3">
      <c r="B19" s="181"/>
      <c r="C19" s="21" t="s">
        <v>15</v>
      </c>
      <c r="D19" s="23">
        <f>G19+J19+M19+P19+S19+V19+Y19</f>
        <v>233912</v>
      </c>
      <c r="E19" s="24">
        <f t="shared" si="7"/>
        <v>-27035</v>
      </c>
      <c r="F19" s="25">
        <v>260947</v>
      </c>
      <c r="G19" s="23">
        <v>72669</v>
      </c>
      <c r="H19" s="24">
        <f t="shared" si="0"/>
        <v>-5090</v>
      </c>
      <c r="I19" s="23">
        <v>77759</v>
      </c>
      <c r="J19" s="26">
        <v>86755</v>
      </c>
      <c r="K19" s="24">
        <f t="shared" si="8"/>
        <v>-16541</v>
      </c>
      <c r="L19" s="26">
        <v>103296</v>
      </c>
      <c r="M19" s="23">
        <v>25047</v>
      </c>
      <c r="N19" s="24">
        <f t="shared" si="9"/>
        <v>-2623</v>
      </c>
      <c r="O19" s="23">
        <v>27670</v>
      </c>
      <c r="P19" s="26">
        <v>22301</v>
      </c>
      <c r="Q19" s="24">
        <f t="shared" si="10"/>
        <v>-1480</v>
      </c>
      <c r="R19" s="26">
        <v>23781</v>
      </c>
      <c r="S19" s="23">
        <v>15582</v>
      </c>
      <c r="T19" s="24">
        <f t="shared" si="12"/>
        <v>-1956</v>
      </c>
      <c r="U19" s="23">
        <v>17538</v>
      </c>
      <c r="V19" s="26">
        <v>11558</v>
      </c>
      <c r="W19" s="24">
        <f t="shared" si="11"/>
        <v>655</v>
      </c>
      <c r="X19" s="26">
        <v>10903</v>
      </c>
      <c r="Y19" s="23"/>
      <c r="Z19" s="24">
        <f>Y19-AA19</f>
        <v>0</v>
      </c>
      <c r="AA19" s="23"/>
      <c r="AB19" s="20"/>
      <c r="AF19" s="10">
        <v>736257</v>
      </c>
    </row>
    <row r="20" spans="2:32" ht="19.5" customHeight="1" x14ac:dyDescent="0.3">
      <c r="B20" s="179" t="s">
        <v>17</v>
      </c>
      <c r="C20" s="9" t="s">
        <v>13</v>
      </c>
      <c r="D20" s="23">
        <f>G20+J20+M20+P20+S20+V20</f>
        <v>0</v>
      </c>
      <c r="E20" s="24">
        <f t="shared" si="7"/>
        <v>-654910.38000000012</v>
      </c>
      <c r="F20" s="25">
        <v>654910.38000000012</v>
      </c>
      <c r="G20" s="23"/>
      <c r="H20" s="24">
        <f t="shared" si="0"/>
        <v>-225039.53</v>
      </c>
      <c r="I20" s="23">
        <v>225039.53</v>
      </c>
      <c r="J20" s="26"/>
      <c r="K20" s="24">
        <f t="shared" si="8"/>
        <v>-229266.45</v>
      </c>
      <c r="L20" s="26">
        <v>229266.45</v>
      </c>
      <c r="M20" s="23"/>
      <c r="N20" s="24">
        <f t="shared" si="9"/>
        <v>-58812.63</v>
      </c>
      <c r="O20" s="23">
        <v>58812.63</v>
      </c>
      <c r="P20" s="26"/>
      <c r="Q20" s="24">
        <f t="shared" si="10"/>
        <v>-62754.29</v>
      </c>
      <c r="R20" s="26">
        <v>62754.29</v>
      </c>
      <c r="S20" s="23"/>
      <c r="T20" s="24">
        <f t="shared" si="12"/>
        <v>-55615.3</v>
      </c>
      <c r="U20" s="23">
        <v>55615.3</v>
      </c>
      <c r="V20" s="26"/>
      <c r="W20" s="24">
        <f t="shared" si="11"/>
        <v>-23422.18</v>
      </c>
      <c r="X20" s="26">
        <v>23422.18</v>
      </c>
      <c r="Y20" s="23"/>
      <c r="Z20" s="24"/>
      <c r="AA20" s="23"/>
      <c r="AB20" s="6"/>
      <c r="AF20" s="3">
        <v>716435</v>
      </c>
    </row>
    <row r="21" spans="2:32" s="77" customFormat="1" ht="19.5" customHeight="1" x14ac:dyDescent="0.3">
      <c r="B21" s="179"/>
      <c r="C21" s="76" t="s">
        <v>14</v>
      </c>
      <c r="D21" s="78">
        <f>G21+J21+M21+P21+S21+V21</f>
        <v>0</v>
      </c>
      <c r="E21" s="79">
        <f t="shared" si="7"/>
        <v>-585502</v>
      </c>
      <c r="F21" s="80">
        <v>585502</v>
      </c>
      <c r="G21" s="78"/>
      <c r="H21" s="79">
        <f t="shared" si="0"/>
        <v>-206429</v>
      </c>
      <c r="I21" s="78">
        <v>206429</v>
      </c>
      <c r="J21" s="81"/>
      <c r="K21" s="79">
        <f t="shared" si="8"/>
        <v>-190932</v>
      </c>
      <c r="L21" s="81">
        <v>190932</v>
      </c>
      <c r="M21" s="78"/>
      <c r="N21" s="79">
        <f t="shared" si="9"/>
        <v>-67605</v>
      </c>
      <c r="O21" s="78">
        <v>67605</v>
      </c>
      <c r="P21" s="81"/>
      <c r="Q21" s="79">
        <f t="shared" si="10"/>
        <v>-56353</v>
      </c>
      <c r="R21" s="81">
        <v>56353</v>
      </c>
      <c r="S21" s="78"/>
      <c r="T21" s="79">
        <f t="shared" si="12"/>
        <v>-49820</v>
      </c>
      <c r="U21" s="78">
        <v>49820</v>
      </c>
      <c r="V21" s="81"/>
      <c r="W21" s="79">
        <f t="shared" si="11"/>
        <v>-14363</v>
      </c>
      <c r="X21" s="81">
        <v>14363</v>
      </c>
      <c r="Y21" s="78"/>
      <c r="Z21" s="79"/>
      <c r="AA21" s="78"/>
      <c r="AB21" s="82"/>
      <c r="AF21" s="136">
        <f>SUM(AF18:AF20)</f>
        <v>8464444</v>
      </c>
    </row>
    <row r="22" spans="2:32" ht="19.5" customHeight="1" x14ac:dyDescent="0.3">
      <c r="B22" s="179"/>
      <c r="C22" s="9" t="s">
        <v>15</v>
      </c>
      <c r="D22" s="23">
        <f>G22+J22+M22+P22+S22+V22+Y22</f>
        <v>0</v>
      </c>
      <c r="E22" s="24">
        <f t="shared" si="7"/>
        <v>-245081</v>
      </c>
      <c r="F22" s="25">
        <v>245081</v>
      </c>
      <c r="G22" s="23"/>
      <c r="H22" s="24">
        <f t="shared" si="0"/>
        <v>-72808</v>
      </c>
      <c r="I22" s="23">
        <v>72808</v>
      </c>
      <c r="J22" s="26"/>
      <c r="K22" s="24">
        <f t="shared" si="8"/>
        <v>-95561</v>
      </c>
      <c r="L22" s="26">
        <v>95561</v>
      </c>
      <c r="M22" s="23"/>
      <c r="N22" s="24">
        <f t="shared" si="9"/>
        <v>-25198</v>
      </c>
      <c r="O22" s="23">
        <v>25198</v>
      </c>
      <c r="P22" s="26"/>
      <c r="Q22" s="24">
        <f t="shared" si="10"/>
        <v>-23374</v>
      </c>
      <c r="R22" s="26">
        <v>23374</v>
      </c>
      <c r="S22" s="23"/>
      <c r="T22" s="24">
        <f t="shared" si="12"/>
        <v>-16429</v>
      </c>
      <c r="U22" s="23">
        <v>16429</v>
      </c>
      <c r="V22" s="26"/>
      <c r="W22" s="24">
        <f t="shared" si="11"/>
        <v>-11711</v>
      </c>
      <c r="X22" s="26">
        <v>11711</v>
      </c>
      <c r="Y22" s="23"/>
      <c r="Z22" s="24">
        <f>Y22-AA22</f>
        <v>0</v>
      </c>
      <c r="AA22" s="23"/>
      <c r="AB22" s="6"/>
    </row>
    <row r="23" spans="2:32" ht="19.5" customHeight="1" x14ac:dyDescent="0.3">
      <c r="B23" s="179" t="s">
        <v>18</v>
      </c>
      <c r="C23" s="9" t="s">
        <v>13</v>
      </c>
      <c r="D23" s="23">
        <f>G23+J23+M23+P23+S23+V23+Y23</f>
        <v>0</v>
      </c>
      <c r="E23" s="24">
        <f t="shared" si="7"/>
        <v>-735918.42</v>
      </c>
      <c r="F23" s="25">
        <v>735918.42</v>
      </c>
      <c r="G23" s="23"/>
      <c r="H23" s="24">
        <f t="shared" si="0"/>
        <v>-255256.61</v>
      </c>
      <c r="I23" s="23">
        <v>255256.61</v>
      </c>
      <c r="J23" s="26"/>
      <c r="K23" s="24">
        <f t="shared" si="8"/>
        <v>-257765.76000000001</v>
      </c>
      <c r="L23" s="26">
        <v>257765.76000000001</v>
      </c>
      <c r="M23" s="23"/>
      <c r="N23" s="24">
        <f t="shared" si="9"/>
        <v>-67261.56</v>
      </c>
      <c r="O23" s="23">
        <v>67261.56</v>
      </c>
      <c r="P23" s="26"/>
      <c r="Q23" s="24">
        <f t="shared" si="10"/>
        <v>-68664.570000000007</v>
      </c>
      <c r="R23" s="26">
        <v>68664.570000000007</v>
      </c>
      <c r="S23" s="23"/>
      <c r="T23" s="24">
        <f t="shared" si="12"/>
        <v>-61201.18</v>
      </c>
      <c r="U23" s="23">
        <v>61201.18</v>
      </c>
      <c r="V23" s="26"/>
      <c r="W23" s="24">
        <f t="shared" si="11"/>
        <v>-25768.74</v>
      </c>
      <c r="X23" s="26">
        <v>25768.74</v>
      </c>
      <c r="Y23" s="23"/>
      <c r="Z23" s="24"/>
      <c r="AA23" s="23"/>
      <c r="AB23" s="6"/>
    </row>
    <row r="24" spans="2:32" s="77" customFormat="1" ht="18.75" customHeight="1" x14ac:dyDescent="0.3">
      <c r="B24" s="179"/>
      <c r="C24" s="76" t="s">
        <v>14</v>
      </c>
      <c r="D24" s="78">
        <f>G24+J24+M24+P24+S24+V24+Y24</f>
        <v>0</v>
      </c>
      <c r="E24" s="79">
        <f t="shared" si="7"/>
        <v>-646910</v>
      </c>
      <c r="F24" s="80">
        <v>646910</v>
      </c>
      <c r="G24" s="78"/>
      <c r="H24" s="79">
        <f t="shared" si="0"/>
        <v>-238141</v>
      </c>
      <c r="I24" s="78">
        <v>238141</v>
      </c>
      <c r="J24" s="81"/>
      <c r="K24" s="79">
        <f t="shared" si="8"/>
        <v>-213533</v>
      </c>
      <c r="L24" s="81">
        <v>213533</v>
      </c>
      <c r="M24" s="78"/>
      <c r="N24" s="79">
        <f t="shared" si="9"/>
        <v>-60264</v>
      </c>
      <c r="O24" s="78">
        <v>60264</v>
      </c>
      <c r="P24" s="81"/>
      <c r="Q24" s="79">
        <f t="shared" si="10"/>
        <v>-63358</v>
      </c>
      <c r="R24" s="81">
        <v>63358</v>
      </c>
      <c r="S24" s="78"/>
      <c r="T24" s="79">
        <f t="shared" si="12"/>
        <v>-54455</v>
      </c>
      <c r="U24" s="78">
        <v>54455</v>
      </c>
      <c r="V24" s="81"/>
      <c r="W24" s="79">
        <f t="shared" si="11"/>
        <v>-17159</v>
      </c>
      <c r="X24" s="81">
        <v>17159</v>
      </c>
      <c r="Y24" s="78"/>
      <c r="Z24" s="79"/>
      <c r="AA24" s="78"/>
      <c r="AB24" s="82"/>
    </row>
    <row r="25" spans="2:32" ht="19.5" customHeight="1" x14ac:dyDescent="0.3">
      <c r="B25" s="179"/>
      <c r="C25" s="9" t="s">
        <v>15</v>
      </c>
      <c r="D25" s="23">
        <f>G25+J25+M25+P25+S25+V25+Y25</f>
        <v>0</v>
      </c>
      <c r="E25" s="24">
        <f t="shared" si="7"/>
        <v>-287167</v>
      </c>
      <c r="F25" s="25">
        <v>287167</v>
      </c>
      <c r="G25" s="23"/>
      <c r="H25" s="24">
        <f t="shared" si="0"/>
        <v>-85838</v>
      </c>
      <c r="I25" s="23">
        <v>85838</v>
      </c>
      <c r="J25" s="26"/>
      <c r="K25" s="24">
        <f t="shared" si="8"/>
        <v>-112530</v>
      </c>
      <c r="L25" s="26">
        <v>112530</v>
      </c>
      <c r="M25" s="23"/>
      <c r="N25" s="24">
        <f t="shared" si="9"/>
        <v>-31021</v>
      </c>
      <c r="O25" s="23">
        <v>31021</v>
      </c>
      <c r="P25" s="26"/>
      <c r="Q25" s="24">
        <f t="shared" si="10"/>
        <v>-25254</v>
      </c>
      <c r="R25" s="26">
        <v>25254</v>
      </c>
      <c r="S25" s="23"/>
      <c r="T25" s="24">
        <f t="shared" si="12"/>
        <v>-19506</v>
      </c>
      <c r="U25" s="23">
        <v>19506</v>
      </c>
      <c r="V25" s="26"/>
      <c r="W25" s="24">
        <f t="shared" si="11"/>
        <v>-13018</v>
      </c>
      <c r="X25" s="26">
        <v>13018</v>
      </c>
      <c r="Y25" s="23"/>
      <c r="Z25" s="24">
        <f>Y25-AA25</f>
        <v>0</v>
      </c>
      <c r="AA25" s="23"/>
      <c r="AB25" s="6"/>
    </row>
    <row r="26" spans="2:32" ht="19.5" customHeight="1" x14ac:dyDescent="0.3">
      <c r="B26" s="179" t="s">
        <v>19</v>
      </c>
      <c r="C26" s="9" t="s">
        <v>13</v>
      </c>
      <c r="D26" s="23">
        <f>G26+J26+M26+P26+S26+V26</f>
        <v>0</v>
      </c>
      <c r="E26" s="24">
        <f t="shared" si="7"/>
        <v>-697080.8899999999</v>
      </c>
      <c r="F26" s="25">
        <v>697080.8899999999</v>
      </c>
      <c r="G26" s="23"/>
      <c r="H26" s="24">
        <f t="shared" si="0"/>
        <v>-242070.36</v>
      </c>
      <c r="I26" s="23">
        <v>242070.36</v>
      </c>
      <c r="J26" s="26"/>
      <c r="K26" s="24">
        <f t="shared" si="8"/>
        <v>-243254.58</v>
      </c>
      <c r="L26" s="26">
        <v>243254.58</v>
      </c>
      <c r="M26" s="23"/>
      <c r="N26" s="24">
        <f t="shared" si="9"/>
        <v>-61539.94</v>
      </c>
      <c r="O26" s="23">
        <v>61539.94</v>
      </c>
      <c r="P26" s="26"/>
      <c r="Q26" s="24">
        <f t="shared" si="10"/>
        <v>-65611.600000000006</v>
      </c>
      <c r="R26" s="26">
        <v>65611.600000000006</v>
      </c>
      <c r="S26" s="23"/>
      <c r="T26" s="24">
        <f t="shared" si="12"/>
        <v>-60337.17</v>
      </c>
      <c r="U26" s="23">
        <v>60337.17</v>
      </c>
      <c r="V26" s="26"/>
      <c r="W26" s="24">
        <f t="shared" si="11"/>
        <v>-24267.24</v>
      </c>
      <c r="X26" s="26">
        <v>24267.24</v>
      </c>
      <c r="Y26" s="23"/>
      <c r="Z26" s="24"/>
      <c r="AA26" s="23"/>
      <c r="AB26" s="6"/>
    </row>
    <row r="27" spans="2:32" ht="19.5" customHeight="1" x14ac:dyDescent="0.3">
      <c r="B27" s="179"/>
      <c r="C27" s="9" t="s">
        <v>14</v>
      </c>
      <c r="D27" s="23">
        <f>G27+J27+M27+P27+S27+V27</f>
        <v>0</v>
      </c>
      <c r="E27" s="24">
        <f t="shared" si="7"/>
        <v>-624292</v>
      </c>
      <c r="F27" s="25">
        <v>624292</v>
      </c>
      <c r="G27" s="23"/>
      <c r="H27" s="24">
        <f t="shared" si="0"/>
        <v>-223907</v>
      </c>
      <c r="I27" s="23">
        <v>223907</v>
      </c>
      <c r="J27" s="26"/>
      <c r="K27" s="24">
        <f t="shared" si="8"/>
        <v>-210099</v>
      </c>
      <c r="L27" s="26">
        <v>210099</v>
      </c>
      <c r="M27" s="23"/>
      <c r="N27" s="24">
        <f t="shared" si="9"/>
        <v>-60941</v>
      </c>
      <c r="O27" s="23">
        <v>60941</v>
      </c>
      <c r="P27" s="26"/>
      <c r="Q27" s="24">
        <f t="shared" si="10"/>
        <v>-60631</v>
      </c>
      <c r="R27" s="26">
        <v>60631</v>
      </c>
      <c r="S27" s="23"/>
      <c r="T27" s="24">
        <f t="shared" si="12"/>
        <v>-52730</v>
      </c>
      <c r="U27" s="23">
        <v>52730</v>
      </c>
      <c r="V27" s="26"/>
      <c r="W27" s="24">
        <f t="shared" si="11"/>
        <v>-15984</v>
      </c>
      <c r="X27" s="26">
        <v>15984</v>
      </c>
      <c r="Y27" s="23"/>
      <c r="Z27" s="24"/>
      <c r="AA27" s="23"/>
      <c r="AB27" s="6"/>
    </row>
    <row r="28" spans="2:32" ht="19.5" customHeight="1" x14ac:dyDescent="0.3">
      <c r="B28" s="179"/>
      <c r="C28" s="9" t="s">
        <v>15</v>
      </c>
      <c r="D28" s="23">
        <f>G28+J28+M28+P28+S28+V28+Y28</f>
        <v>0</v>
      </c>
      <c r="E28" s="24">
        <f t="shared" si="7"/>
        <v>-284878</v>
      </c>
      <c r="F28" s="25">
        <v>284878</v>
      </c>
      <c r="G28" s="23"/>
      <c r="H28" s="24">
        <f t="shared" si="0"/>
        <v>-86157</v>
      </c>
      <c r="I28" s="23">
        <v>86157</v>
      </c>
      <c r="J28" s="26"/>
      <c r="K28" s="24">
        <f t="shared" si="8"/>
        <v>-108932</v>
      </c>
      <c r="L28" s="26">
        <v>108932</v>
      </c>
      <c r="M28" s="23"/>
      <c r="N28" s="24">
        <f t="shared" si="9"/>
        <v>-30578</v>
      </c>
      <c r="O28" s="23">
        <v>30578</v>
      </c>
      <c r="P28" s="26"/>
      <c r="Q28" s="24">
        <f t="shared" si="10"/>
        <v>-26227</v>
      </c>
      <c r="R28" s="26">
        <v>26227</v>
      </c>
      <c r="S28" s="23"/>
      <c r="T28" s="24">
        <f t="shared" si="12"/>
        <v>-19465</v>
      </c>
      <c r="U28" s="23">
        <v>19465</v>
      </c>
      <c r="V28" s="26"/>
      <c r="W28" s="24">
        <f t="shared" si="11"/>
        <v>-13519</v>
      </c>
      <c r="X28" s="26">
        <v>13519</v>
      </c>
      <c r="Y28" s="23"/>
      <c r="Z28" s="24">
        <f>Y28-AA28</f>
        <v>0</v>
      </c>
      <c r="AA28" s="23"/>
      <c r="AB28" s="6"/>
    </row>
    <row r="29" spans="2:32" ht="19.5" customHeight="1" x14ac:dyDescent="0.3">
      <c r="B29" s="179" t="s">
        <v>20</v>
      </c>
      <c r="C29" s="9" t="s">
        <v>13</v>
      </c>
      <c r="D29" s="23">
        <f>G29+J29+M29+P29+S29+V29+Y29</f>
        <v>0</v>
      </c>
      <c r="E29" s="24">
        <f t="shared" si="7"/>
        <v>-764506.7</v>
      </c>
      <c r="F29" s="25">
        <v>764506.7</v>
      </c>
      <c r="G29" s="23"/>
      <c r="H29" s="24">
        <f t="shared" si="0"/>
        <v>-264714.19</v>
      </c>
      <c r="I29" s="23">
        <v>264714.19</v>
      </c>
      <c r="J29" s="26"/>
      <c r="K29" s="24">
        <f t="shared" si="8"/>
        <v>-267640.65999999997</v>
      </c>
      <c r="L29" s="26">
        <v>267640.65999999997</v>
      </c>
      <c r="M29" s="23"/>
      <c r="N29" s="24">
        <f t="shared" si="9"/>
        <v>-68087.39</v>
      </c>
      <c r="O29" s="23">
        <v>68087.39</v>
      </c>
      <c r="P29" s="26"/>
      <c r="Q29" s="24">
        <f t="shared" si="10"/>
        <v>-71886.070000000007</v>
      </c>
      <c r="R29" s="26">
        <v>71886.070000000007</v>
      </c>
      <c r="S29" s="23"/>
      <c r="T29" s="24">
        <f t="shared" si="12"/>
        <v>-65372.19</v>
      </c>
      <c r="U29" s="23">
        <v>65372.19</v>
      </c>
      <c r="V29" s="26"/>
      <c r="W29" s="24">
        <f t="shared" si="11"/>
        <v>-26806.2</v>
      </c>
      <c r="X29" s="26">
        <v>26806.2</v>
      </c>
      <c r="Y29" s="23"/>
      <c r="Z29" s="24"/>
      <c r="AA29" s="23"/>
      <c r="AB29" s="6"/>
    </row>
    <row r="30" spans="2:32" s="2" customFormat="1" ht="19.5" customHeight="1" x14ac:dyDescent="0.3">
      <c r="B30" s="179"/>
      <c r="C30" s="9" t="s">
        <v>14</v>
      </c>
      <c r="D30" s="23">
        <f>G30+J30+M30+P30+S30+V30</f>
        <v>0</v>
      </c>
      <c r="E30" s="24">
        <f t="shared" si="7"/>
        <v>-661416.89</v>
      </c>
      <c r="F30" s="25">
        <v>661416.89</v>
      </c>
      <c r="G30" s="23"/>
      <c r="H30" s="24">
        <f t="shared" si="0"/>
        <v>-241662.96</v>
      </c>
      <c r="I30" s="23">
        <v>241662.96</v>
      </c>
      <c r="J30" s="26"/>
      <c r="K30" s="24">
        <f t="shared" si="8"/>
        <v>-213861.55</v>
      </c>
      <c r="L30" s="26">
        <v>213861.55</v>
      </c>
      <c r="M30" s="23"/>
      <c r="N30" s="24">
        <f t="shared" si="9"/>
        <v>-67438.69</v>
      </c>
      <c r="O30" s="23">
        <v>67438.69</v>
      </c>
      <c r="P30" s="26"/>
      <c r="Q30" s="24">
        <f t="shared" si="10"/>
        <v>-65139.8</v>
      </c>
      <c r="R30" s="26">
        <v>65139.8</v>
      </c>
      <c r="S30" s="23"/>
      <c r="T30" s="24">
        <f t="shared" si="12"/>
        <v>-56611.89</v>
      </c>
      <c r="U30" s="23">
        <v>56611.89</v>
      </c>
      <c r="V30" s="26"/>
      <c r="W30" s="24">
        <f t="shared" si="11"/>
        <v>-16702</v>
      </c>
      <c r="X30" s="26">
        <v>16702</v>
      </c>
      <c r="Y30" s="23"/>
      <c r="Z30" s="24"/>
      <c r="AA30" s="23"/>
      <c r="AB30" s="8"/>
    </row>
    <row r="31" spans="2:32" s="2" customFormat="1" ht="19.5" customHeight="1" x14ac:dyDescent="0.3">
      <c r="B31" s="179"/>
      <c r="C31" s="9" t="s">
        <v>15</v>
      </c>
      <c r="D31" s="23">
        <f>G31+J31+M31+P31+S31+V31+Y31</f>
        <v>0</v>
      </c>
      <c r="E31" s="24">
        <f t="shared" si="7"/>
        <v>-301752.97000000003</v>
      </c>
      <c r="F31" s="25">
        <v>301752.97000000003</v>
      </c>
      <c r="G31" s="23"/>
      <c r="H31" s="24">
        <f t="shared" si="0"/>
        <v>-90836.1</v>
      </c>
      <c r="I31" s="23">
        <v>90836.1</v>
      </c>
      <c r="J31" s="26"/>
      <c r="K31" s="24">
        <f t="shared" si="8"/>
        <v>-115170</v>
      </c>
      <c r="L31" s="26">
        <v>115170</v>
      </c>
      <c r="M31" s="23"/>
      <c r="N31" s="24">
        <f t="shared" si="9"/>
        <v>-31783.200000000001</v>
      </c>
      <c r="O31" s="23">
        <v>31783.200000000001</v>
      </c>
      <c r="P31" s="26"/>
      <c r="Q31" s="24">
        <f t="shared" si="10"/>
        <v>-28208.93</v>
      </c>
      <c r="R31" s="26">
        <v>28208.93</v>
      </c>
      <c r="S31" s="23"/>
      <c r="T31" s="24">
        <f t="shared" si="12"/>
        <v>-21236.66</v>
      </c>
      <c r="U31" s="23">
        <v>21236.66</v>
      </c>
      <c r="V31" s="26"/>
      <c r="W31" s="24">
        <f t="shared" si="11"/>
        <v>-14518.08</v>
      </c>
      <c r="X31" s="26">
        <v>14518.08</v>
      </c>
      <c r="Y31" s="23"/>
      <c r="Z31" s="24">
        <f>Y31-AA31</f>
        <v>0</v>
      </c>
      <c r="AA31" s="23"/>
      <c r="AB31" s="8"/>
    </row>
    <row r="32" spans="2:32" ht="19.5" customHeight="1" x14ac:dyDescent="0.3">
      <c r="B32" s="179" t="s">
        <v>21</v>
      </c>
      <c r="C32" s="9" t="s">
        <v>13</v>
      </c>
      <c r="D32" s="23">
        <f>G32+J32+M32+P32+S32+V32+Y32</f>
        <v>0</v>
      </c>
      <c r="E32" s="24">
        <f t="shared" si="7"/>
        <v>-712697.12000000011</v>
      </c>
      <c r="F32" s="25">
        <v>712697.12000000011</v>
      </c>
      <c r="G32" s="23"/>
      <c r="H32" s="24">
        <f t="shared" si="0"/>
        <v>-244628.08</v>
      </c>
      <c r="I32" s="23">
        <v>244628.08</v>
      </c>
      <c r="J32" s="26"/>
      <c r="K32" s="24">
        <f t="shared" si="8"/>
        <v>-257163.44</v>
      </c>
      <c r="L32" s="26">
        <v>257163.44</v>
      </c>
      <c r="M32" s="23"/>
      <c r="N32" s="24">
        <f t="shared" si="9"/>
        <v>-63885.81</v>
      </c>
      <c r="O32" s="23">
        <v>63885.81</v>
      </c>
      <c r="P32" s="26"/>
      <c r="Q32" s="24">
        <f t="shared" si="10"/>
        <v>-63930.15</v>
      </c>
      <c r="R32" s="26">
        <v>63930.15</v>
      </c>
      <c r="S32" s="23"/>
      <c r="T32" s="24">
        <f t="shared" si="12"/>
        <v>-59537.3</v>
      </c>
      <c r="U32" s="23">
        <v>59537.3</v>
      </c>
      <c r="V32" s="26"/>
      <c r="W32" s="24">
        <f t="shared" si="11"/>
        <v>-23552.34</v>
      </c>
      <c r="X32" s="26">
        <v>23552.34</v>
      </c>
      <c r="Y32" s="23"/>
      <c r="Z32" s="24"/>
      <c r="AA32" s="23"/>
      <c r="AB32" s="6"/>
    </row>
    <row r="33" spans="2:28" s="2" customFormat="1" ht="19.5" customHeight="1" x14ac:dyDescent="0.3">
      <c r="B33" s="179"/>
      <c r="C33" s="9" t="s">
        <v>14</v>
      </c>
      <c r="D33" s="23">
        <f>G33+J33+M33+P33+S33+V33</f>
        <v>0</v>
      </c>
      <c r="E33" s="24">
        <f t="shared" si="7"/>
        <v>-674778.35</v>
      </c>
      <c r="F33" s="25">
        <v>674778.35</v>
      </c>
      <c r="G33" s="23"/>
      <c r="H33" s="24">
        <f t="shared" si="0"/>
        <v>-244191.99</v>
      </c>
      <c r="I33" s="23">
        <v>244191.99</v>
      </c>
      <c r="J33" s="26"/>
      <c r="K33" s="24">
        <f t="shared" si="8"/>
        <v>-221570.75</v>
      </c>
      <c r="L33" s="26">
        <v>221570.75</v>
      </c>
      <c r="M33" s="23"/>
      <c r="N33" s="24">
        <f t="shared" si="9"/>
        <v>-70129.8</v>
      </c>
      <c r="O33" s="23">
        <v>70129.8</v>
      </c>
      <c r="P33" s="26"/>
      <c r="Q33" s="24">
        <f t="shared" si="10"/>
        <v>-63888.27</v>
      </c>
      <c r="R33" s="26">
        <v>63888.27</v>
      </c>
      <c r="S33" s="23"/>
      <c r="T33" s="24">
        <f t="shared" si="12"/>
        <v>-56583.45</v>
      </c>
      <c r="U33" s="23">
        <v>56583.45</v>
      </c>
      <c r="V33" s="26"/>
      <c r="W33" s="24">
        <f t="shared" si="11"/>
        <v>-18414.09</v>
      </c>
      <c r="X33" s="26">
        <v>18414.09</v>
      </c>
      <c r="Y33" s="23"/>
      <c r="Z33" s="24"/>
      <c r="AA33" s="23"/>
      <c r="AB33" s="8"/>
    </row>
    <row r="34" spans="2:28" s="77" customFormat="1" ht="19.5" customHeight="1" x14ac:dyDescent="0.3">
      <c r="B34" s="179"/>
      <c r="C34" s="76" t="s">
        <v>15</v>
      </c>
      <c r="D34" s="78">
        <f>G34+J34+M34+P34+S34+V34+Y34</f>
        <v>0</v>
      </c>
      <c r="E34" s="79">
        <f t="shared" si="7"/>
        <v>-277385.37</v>
      </c>
      <c r="F34" s="80">
        <v>277385.37</v>
      </c>
      <c r="G34" s="23"/>
      <c r="H34" s="79">
        <f t="shared" si="0"/>
        <v>-83060.149999999994</v>
      </c>
      <c r="I34" s="78">
        <v>83060.149999999994</v>
      </c>
      <c r="J34" s="26"/>
      <c r="K34" s="79">
        <f t="shared" si="8"/>
        <v>-106219.19</v>
      </c>
      <c r="L34" s="81">
        <v>106219.19</v>
      </c>
      <c r="M34" s="23"/>
      <c r="N34" s="79">
        <f t="shared" si="9"/>
        <v>-30901</v>
      </c>
      <c r="O34" s="78">
        <v>30901</v>
      </c>
      <c r="P34" s="26"/>
      <c r="Q34" s="79">
        <f t="shared" si="10"/>
        <v>-25060.94</v>
      </c>
      <c r="R34" s="81">
        <v>25060.94</v>
      </c>
      <c r="S34" s="23"/>
      <c r="T34" s="79">
        <f t="shared" si="12"/>
        <v>-18932.099999999999</v>
      </c>
      <c r="U34" s="78">
        <v>18932.099999999999</v>
      </c>
      <c r="V34" s="26"/>
      <c r="W34" s="79">
        <f t="shared" si="11"/>
        <v>-13211.99</v>
      </c>
      <c r="X34" s="81">
        <v>13211.99</v>
      </c>
      <c r="Y34" s="78"/>
      <c r="Z34" s="79">
        <f>Y34-AA34</f>
        <v>0</v>
      </c>
      <c r="AA34" s="78"/>
      <c r="AB34" s="82"/>
    </row>
    <row r="35" spans="2:28" ht="19.5" customHeight="1" x14ac:dyDescent="0.3">
      <c r="B35" s="179" t="s">
        <v>22</v>
      </c>
      <c r="C35" s="9" t="s">
        <v>13</v>
      </c>
      <c r="D35" s="23">
        <f>G35+J35+M35+P35+S35+V35</f>
        <v>0</v>
      </c>
      <c r="E35" s="24">
        <f t="shared" ref="E35:E46" si="13">D35-F35</f>
        <v>-663087.57999999996</v>
      </c>
      <c r="F35" s="25">
        <v>663087.57999999996</v>
      </c>
      <c r="G35" s="23"/>
      <c r="H35" s="24">
        <f t="shared" si="0"/>
        <v>-228982.02</v>
      </c>
      <c r="I35" s="23">
        <v>228982.02</v>
      </c>
      <c r="J35" s="26"/>
      <c r="K35" s="24">
        <f t="shared" si="8"/>
        <v>-232371.19</v>
      </c>
      <c r="L35" s="26">
        <v>232371.19</v>
      </c>
      <c r="M35" s="23"/>
      <c r="N35" s="24">
        <f t="shared" si="9"/>
        <v>-57630.16</v>
      </c>
      <c r="O35" s="23">
        <v>57630.16</v>
      </c>
      <c r="P35" s="26"/>
      <c r="Q35" s="24">
        <f t="shared" si="10"/>
        <v>-59858.239999999998</v>
      </c>
      <c r="R35" s="26">
        <v>59858.239999999998</v>
      </c>
      <c r="S35" s="23"/>
      <c r="T35" s="24">
        <f t="shared" si="12"/>
        <v>-59807.07</v>
      </c>
      <c r="U35" s="23">
        <v>59807.07</v>
      </c>
      <c r="V35" s="26"/>
      <c r="W35" s="24">
        <f t="shared" si="11"/>
        <v>-24438.9</v>
      </c>
      <c r="X35" s="26">
        <v>24438.9</v>
      </c>
      <c r="Y35" s="23"/>
      <c r="Z35" s="24"/>
      <c r="AA35" s="23"/>
      <c r="AB35" s="6"/>
    </row>
    <row r="36" spans="2:28" ht="19.5" customHeight="1" x14ac:dyDescent="0.3">
      <c r="B36" s="179"/>
      <c r="C36" s="9" t="s">
        <v>14</v>
      </c>
      <c r="D36" s="23">
        <f>G36+J36+M36+P36+S36+V36</f>
        <v>0</v>
      </c>
      <c r="E36" s="24">
        <f>D36-F36</f>
        <v>-605378.66</v>
      </c>
      <c r="F36" s="25">
        <v>605378.66</v>
      </c>
      <c r="G36" s="23"/>
      <c r="H36" s="24">
        <f t="shared" si="0"/>
        <v>-219072.41</v>
      </c>
      <c r="I36" s="23">
        <v>219072.41</v>
      </c>
      <c r="J36" s="26"/>
      <c r="K36" s="24">
        <f t="shared" si="8"/>
        <v>-207058.09</v>
      </c>
      <c r="L36" s="26">
        <v>207058.09</v>
      </c>
      <c r="M36" s="23"/>
      <c r="N36" s="24">
        <f t="shared" si="9"/>
        <v>-56670.239999999998</v>
      </c>
      <c r="O36" s="23">
        <v>56670.239999999998</v>
      </c>
      <c r="P36" s="26"/>
      <c r="Q36" s="24">
        <f t="shared" si="10"/>
        <v>-57223.53</v>
      </c>
      <c r="R36" s="26">
        <v>57223.53</v>
      </c>
      <c r="S36" s="23"/>
      <c r="T36" s="24">
        <f t="shared" si="12"/>
        <v>-50910.41</v>
      </c>
      <c r="U36" s="23">
        <v>50910.41</v>
      </c>
      <c r="V36" s="26"/>
      <c r="W36" s="24">
        <f t="shared" si="11"/>
        <v>-14443.98</v>
      </c>
      <c r="X36" s="26">
        <v>14443.98</v>
      </c>
      <c r="Y36" s="23"/>
      <c r="Z36" s="24"/>
      <c r="AA36" s="23"/>
      <c r="AB36" s="6"/>
    </row>
    <row r="37" spans="2:28" ht="19.5" customHeight="1" x14ac:dyDescent="0.3">
      <c r="B37" s="179"/>
      <c r="C37" s="9" t="s">
        <v>15</v>
      </c>
      <c r="D37" s="23">
        <f>G37+J37+M37+P37+S37+V37+Y37</f>
        <v>0</v>
      </c>
      <c r="E37" s="24">
        <f t="shared" si="13"/>
        <v>-237644.81999999995</v>
      </c>
      <c r="F37" s="25">
        <v>237644.81999999995</v>
      </c>
      <c r="G37" s="23"/>
      <c r="H37" s="24">
        <f t="shared" si="0"/>
        <v>-67875.199999999997</v>
      </c>
      <c r="I37" s="23">
        <v>67875.199999999997</v>
      </c>
      <c r="J37" s="26"/>
      <c r="K37" s="24">
        <f t="shared" si="8"/>
        <v>-93313.15</v>
      </c>
      <c r="L37" s="26">
        <v>93313.15</v>
      </c>
      <c r="M37" s="23"/>
      <c r="N37" s="24">
        <f t="shared" si="9"/>
        <v>-24654.36</v>
      </c>
      <c r="O37" s="23">
        <v>24654.36</v>
      </c>
      <c r="P37" s="26"/>
      <c r="Q37" s="24">
        <f t="shared" si="10"/>
        <v>-23400.03</v>
      </c>
      <c r="R37" s="26">
        <v>23400.03</v>
      </c>
      <c r="S37" s="23"/>
      <c r="T37" s="24">
        <f t="shared" si="12"/>
        <v>-16046.55</v>
      </c>
      <c r="U37" s="23">
        <v>16046.55</v>
      </c>
      <c r="V37" s="26"/>
      <c r="W37" s="24">
        <f t="shared" si="11"/>
        <v>-12355.53</v>
      </c>
      <c r="X37" s="26">
        <v>12355.53</v>
      </c>
      <c r="Y37" s="23"/>
      <c r="Z37" s="24">
        <f>Y37-AA37</f>
        <v>0</v>
      </c>
      <c r="AA37" s="23"/>
      <c r="AB37" s="6"/>
    </row>
    <row r="38" spans="2:28" ht="19.5" customHeight="1" x14ac:dyDescent="0.3">
      <c r="B38" s="179" t="s">
        <v>23</v>
      </c>
      <c r="C38" s="9" t="s">
        <v>13</v>
      </c>
      <c r="D38" s="23">
        <f>G38+J38+M38+P38+S38+V38</f>
        <v>0</v>
      </c>
      <c r="E38" s="24">
        <f t="shared" si="13"/>
        <v>-750052.64</v>
      </c>
      <c r="F38" s="25">
        <v>750052.64</v>
      </c>
      <c r="G38" s="23"/>
      <c r="H38" s="24">
        <f t="shared" si="0"/>
        <v>-256529.48</v>
      </c>
      <c r="I38" s="23">
        <v>256529.48</v>
      </c>
      <c r="J38" s="26"/>
      <c r="K38" s="24">
        <f t="shared" si="8"/>
        <v>-272879.27</v>
      </c>
      <c r="L38" s="26">
        <v>272879.27</v>
      </c>
      <c r="M38" s="23"/>
      <c r="N38" s="24">
        <f t="shared" si="9"/>
        <v>-65794.92</v>
      </c>
      <c r="O38" s="23">
        <v>65794.92</v>
      </c>
      <c r="P38" s="26"/>
      <c r="Q38" s="24">
        <f t="shared" si="10"/>
        <v>-70072.88</v>
      </c>
      <c r="R38" s="26">
        <v>70072.88</v>
      </c>
      <c r="S38" s="23"/>
      <c r="T38" s="24">
        <f t="shared" si="12"/>
        <v>-60678.62</v>
      </c>
      <c r="U38" s="23">
        <v>60678.62</v>
      </c>
      <c r="V38" s="26"/>
      <c r="W38" s="24">
        <f t="shared" si="11"/>
        <v>-24097.47</v>
      </c>
      <c r="X38" s="26">
        <v>24097.47</v>
      </c>
      <c r="Y38" s="23"/>
      <c r="Z38" s="24"/>
      <c r="AA38" s="23"/>
      <c r="AB38" s="6"/>
    </row>
    <row r="39" spans="2:28" ht="19.5" customHeight="1" x14ac:dyDescent="0.3">
      <c r="B39" s="179"/>
      <c r="C39" s="9" t="s">
        <v>14</v>
      </c>
      <c r="D39" s="23">
        <f>G39+J39+M39+P39+S39+V39</f>
        <v>0</v>
      </c>
      <c r="E39" s="24">
        <f t="shared" si="13"/>
        <v>-661205.71</v>
      </c>
      <c r="F39" s="25">
        <v>661205.71</v>
      </c>
      <c r="G39" s="23"/>
      <c r="H39" s="24">
        <f t="shared" si="0"/>
        <v>-237772.73</v>
      </c>
      <c r="I39" s="23">
        <v>237772.73</v>
      </c>
      <c r="J39" s="26"/>
      <c r="K39" s="24">
        <f t="shared" si="8"/>
        <v>-221902.67</v>
      </c>
      <c r="L39" s="26">
        <v>221902.67</v>
      </c>
      <c r="M39" s="23"/>
      <c r="N39" s="24">
        <f t="shared" si="9"/>
        <v>-63397.7</v>
      </c>
      <c r="O39" s="23">
        <v>63397.7</v>
      </c>
      <c r="P39" s="26"/>
      <c r="Q39" s="24">
        <f t="shared" si="10"/>
        <v>-64988.4</v>
      </c>
      <c r="R39" s="26">
        <v>64988.4</v>
      </c>
      <c r="S39" s="23"/>
      <c r="T39" s="24">
        <f t="shared" si="12"/>
        <v>-55238.6</v>
      </c>
      <c r="U39" s="23">
        <v>55238.6</v>
      </c>
      <c r="V39" s="26"/>
      <c r="W39" s="24">
        <f t="shared" si="11"/>
        <v>-17905.61</v>
      </c>
      <c r="X39" s="26">
        <v>17905.61</v>
      </c>
      <c r="Y39" s="23"/>
      <c r="Z39" s="24"/>
      <c r="AA39" s="23"/>
      <c r="AB39" s="6"/>
    </row>
    <row r="40" spans="2:28" ht="19.5" customHeight="1" x14ac:dyDescent="0.3">
      <c r="B40" s="179"/>
      <c r="C40" s="9" t="s">
        <v>15</v>
      </c>
      <c r="D40" s="23">
        <f>G40+J40+M40+P40+S40+V40+Y40</f>
        <v>0</v>
      </c>
      <c r="E40" s="24">
        <f t="shared" si="13"/>
        <v>-280942.94</v>
      </c>
      <c r="F40" s="25">
        <v>280942.94</v>
      </c>
      <c r="G40" s="23"/>
      <c r="H40" s="24">
        <f t="shared" si="0"/>
        <v>-85394.99</v>
      </c>
      <c r="I40" s="23">
        <v>85394.99</v>
      </c>
      <c r="J40" s="26"/>
      <c r="K40" s="24">
        <f t="shared" si="8"/>
        <v>-107000.32000000001</v>
      </c>
      <c r="L40" s="26">
        <v>107000.32000000001</v>
      </c>
      <c r="M40" s="23"/>
      <c r="N40" s="24">
        <f t="shared" si="9"/>
        <v>-34183.86</v>
      </c>
      <c r="O40" s="23">
        <v>34183.86</v>
      </c>
      <c r="P40" s="26"/>
      <c r="Q40" s="24">
        <f t="shared" si="10"/>
        <v>-22420.66</v>
      </c>
      <c r="R40" s="26">
        <v>22420.66</v>
      </c>
      <c r="S40" s="23"/>
      <c r="T40" s="24">
        <f t="shared" si="12"/>
        <v>-19527.060000000001</v>
      </c>
      <c r="U40" s="23">
        <v>19527.060000000001</v>
      </c>
      <c r="V40" s="26"/>
      <c r="W40" s="24">
        <f t="shared" si="11"/>
        <v>-12416.05</v>
      </c>
      <c r="X40" s="26">
        <v>12416.05</v>
      </c>
      <c r="Y40" s="23"/>
      <c r="Z40" s="24">
        <f>Y40-AA40</f>
        <v>0</v>
      </c>
      <c r="AA40" s="23"/>
      <c r="AB40" s="6"/>
    </row>
    <row r="41" spans="2:28" ht="19.5" customHeight="1" x14ac:dyDescent="0.3">
      <c r="B41" s="179" t="s">
        <v>24</v>
      </c>
      <c r="C41" s="9" t="s">
        <v>13</v>
      </c>
      <c r="D41" s="23">
        <f>G41+J41+M41+P41+S41+V41</f>
        <v>0</v>
      </c>
      <c r="E41" s="24">
        <f t="shared" si="13"/>
        <v>-741810</v>
      </c>
      <c r="F41" s="25">
        <v>741810</v>
      </c>
      <c r="G41" s="23"/>
      <c r="H41" s="24">
        <f t="shared" si="0"/>
        <v>-288423</v>
      </c>
      <c r="I41" s="23">
        <v>288423</v>
      </c>
      <c r="J41" s="26"/>
      <c r="K41" s="24">
        <f t="shared" si="8"/>
        <v>-260683</v>
      </c>
      <c r="L41" s="26">
        <v>260683</v>
      </c>
      <c r="M41" s="23"/>
      <c r="N41" s="24">
        <f t="shared" si="9"/>
        <v>-72501</v>
      </c>
      <c r="O41" s="23">
        <v>72501</v>
      </c>
      <c r="P41" s="26"/>
      <c r="Q41" s="24">
        <f t="shared" si="10"/>
        <v>-68438</v>
      </c>
      <c r="R41" s="26">
        <v>68438</v>
      </c>
      <c r="S41" s="23"/>
      <c r="T41" s="24">
        <f t="shared" si="12"/>
        <v>-65510</v>
      </c>
      <c r="U41" s="23">
        <v>65510</v>
      </c>
      <c r="V41" s="26"/>
      <c r="W41" s="24">
        <f t="shared" si="11"/>
        <v>-26258</v>
      </c>
      <c r="X41" s="26">
        <v>26258</v>
      </c>
      <c r="Y41" s="23"/>
      <c r="Z41" s="24"/>
      <c r="AA41" s="23"/>
      <c r="AB41" s="6"/>
    </row>
    <row r="42" spans="2:28" ht="19.5" customHeight="1" x14ac:dyDescent="0.3">
      <c r="B42" s="179"/>
      <c r="C42" s="9" t="s">
        <v>14</v>
      </c>
      <c r="D42" s="57">
        <f>G42+J42+M42+P42+S42+V42</f>
        <v>0</v>
      </c>
      <c r="E42" s="58">
        <f t="shared" si="13"/>
        <v>-612702</v>
      </c>
      <c r="F42" s="25">
        <v>612702</v>
      </c>
      <c r="G42" s="57"/>
      <c r="H42" s="60">
        <f t="shared" si="0"/>
        <v>-221572</v>
      </c>
      <c r="I42" s="57">
        <v>221572</v>
      </c>
      <c r="J42" s="59"/>
      <c r="K42" s="60">
        <f t="shared" si="8"/>
        <v>-203633</v>
      </c>
      <c r="L42" s="59">
        <v>203633</v>
      </c>
      <c r="M42" s="57"/>
      <c r="N42" s="60">
        <f t="shared" si="9"/>
        <v>-62481</v>
      </c>
      <c r="O42" s="57">
        <v>62481</v>
      </c>
      <c r="P42" s="59"/>
      <c r="Q42" s="60">
        <f t="shared" si="10"/>
        <v>-55860</v>
      </c>
      <c r="R42" s="59">
        <v>55860</v>
      </c>
      <c r="S42" s="57"/>
      <c r="T42" s="60">
        <f t="shared" si="12"/>
        <v>-52133</v>
      </c>
      <c r="U42" s="57">
        <v>52133</v>
      </c>
      <c r="V42" s="59"/>
      <c r="W42" s="60">
        <f t="shared" si="11"/>
        <v>-17023</v>
      </c>
      <c r="X42" s="59">
        <v>17023</v>
      </c>
      <c r="Y42" s="62"/>
      <c r="Z42" s="60"/>
      <c r="AA42" s="62"/>
      <c r="AB42" s="6"/>
    </row>
    <row r="43" spans="2:28" ht="19.5" customHeight="1" x14ac:dyDescent="0.3">
      <c r="B43" s="179"/>
      <c r="C43" s="9" t="s">
        <v>15</v>
      </c>
      <c r="D43" s="62">
        <f>G43+J43+M43+P43+S43+V43+Y43</f>
        <v>0</v>
      </c>
      <c r="E43" s="60">
        <f>D43-F43</f>
        <v>-282780</v>
      </c>
      <c r="F43" s="25">
        <v>282780</v>
      </c>
      <c r="G43" s="62"/>
      <c r="H43" s="60">
        <f t="shared" si="0"/>
        <v>-81667</v>
      </c>
      <c r="I43" s="62">
        <v>81667</v>
      </c>
      <c r="J43" s="61"/>
      <c r="K43" s="60">
        <f t="shared" si="8"/>
        <v>-112651</v>
      </c>
      <c r="L43" s="61">
        <v>112651</v>
      </c>
      <c r="M43" s="62"/>
      <c r="N43" s="60">
        <f t="shared" si="9"/>
        <v>-31492</v>
      </c>
      <c r="O43" s="62">
        <v>31492</v>
      </c>
      <c r="P43" s="61"/>
      <c r="Q43" s="60">
        <f t="shared" si="10"/>
        <v>-25326</v>
      </c>
      <c r="R43" s="61">
        <v>25326</v>
      </c>
      <c r="S43" s="62"/>
      <c r="T43" s="60">
        <f t="shared" si="12"/>
        <v>-18789</v>
      </c>
      <c r="U43" s="62">
        <v>18789</v>
      </c>
      <c r="V43" s="61"/>
      <c r="W43" s="60">
        <f t="shared" si="11"/>
        <v>-12855</v>
      </c>
      <c r="X43" s="61">
        <v>12855</v>
      </c>
      <c r="Y43" s="62"/>
      <c r="Z43" s="60">
        <f>Y43-AA43</f>
        <v>0</v>
      </c>
      <c r="AA43" s="62"/>
      <c r="AB43" s="6"/>
    </row>
    <row r="44" spans="2:28" ht="19.5" customHeight="1" x14ac:dyDescent="0.3">
      <c r="B44" s="179" t="s">
        <v>25</v>
      </c>
      <c r="C44" s="9" t="s">
        <v>13</v>
      </c>
      <c r="D44" s="62">
        <f>G44+J44+M44+P44+S44+V44</f>
        <v>0</v>
      </c>
      <c r="E44" s="60">
        <f t="shared" si="13"/>
        <v>-721555</v>
      </c>
      <c r="F44" s="25">
        <v>721555</v>
      </c>
      <c r="G44" s="62"/>
      <c r="H44" s="60">
        <f t="shared" si="0"/>
        <v>-239561</v>
      </c>
      <c r="I44" s="62">
        <v>239561</v>
      </c>
      <c r="J44" s="61"/>
      <c r="K44" s="60">
        <f t="shared" si="8"/>
        <v>-256787</v>
      </c>
      <c r="L44" s="61">
        <v>256787</v>
      </c>
      <c r="M44" s="62"/>
      <c r="N44" s="60">
        <f t="shared" si="9"/>
        <v>-71298</v>
      </c>
      <c r="O44" s="62">
        <v>71298</v>
      </c>
      <c r="P44" s="61"/>
      <c r="Q44" s="60">
        <f t="shared" si="10"/>
        <v>-65506</v>
      </c>
      <c r="R44" s="61">
        <v>65506</v>
      </c>
      <c r="S44" s="62"/>
      <c r="T44" s="60">
        <f t="shared" si="12"/>
        <v>-59696</v>
      </c>
      <c r="U44" s="62">
        <v>59696</v>
      </c>
      <c r="V44" s="61"/>
      <c r="W44" s="60">
        <f t="shared" si="11"/>
        <v>-28710</v>
      </c>
      <c r="X44" s="61">
        <v>28710</v>
      </c>
      <c r="Y44" s="62"/>
      <c r="Z44" s="60"/>
      <c r="AA44" s="62"/>
      <c r="AB44" s="6"/>
    </row>
    <row r="45" spans="2:28" ht="19.5" customHeight="1" x14ac:dyDescent="0.3">
      <c r="B45" s="179"/>
      <c r="C45" s="9" t="s">
        <v>14</v>
      </c>
      <c r="D45" s="62">
        <f>G45+J45+M45+P45+S45+V45</f>
        <v>0</v>
      </c>
      <c r="E45" s="60">
        <f t="shared" si="13"/>
        <v>-614709</v>
      </c>
      <c r="F45" s="25">
        <v>614709</v>
      </c>
      <c r="G45" s="62"/>
      <c r="H45" s="60">
        <f t="shared" si="0"/>
        <v>-220794</v>
      </c>
      <c r="I45" s="62">
        <v>220794</v>
      </c>
      <c r="J45" s="61"/>
      <c r="K45" s="60">
        <f t="shared" si="8"/>
        <v>-206503</v>
      </c>
      <c r="L45" s="61">
        <v>206503</v>
      </c>
      <c r="M45" s="62"/>
      <c r="N45" s="60">
        <f t="shared" si="9"/>
        <v>-63095</v>
      </c>
      <c r="O45" s="62">
        <v>63095</v>
      </c>
      <c r="P45" s="61"/>
      <c r="Q45" s="60">
        <f t="shared" si="10"/>
        <v>-56134</v>
      </c>
      <c r="R45" s="61">
        <v>56134</v>
      </c>
      <c r="S45" s="62"/>
      <c r="T45" s="60">
        <f t="shared" si="12"/>
        <v>-52228</v>
      </c>
      <c r="U45" s="62">
        <v>52228</v>
      </c>
      <c r="V45" s="61"/>
      <c r="W45" s="60">
        <f t="shared" si="11"/>
        <v>-15955</v>
      </c>
      <c r="X45" s="61">
        <v>15955</v>
      </c>
      <c r="Y45" s="62"/>
      <c r="Z45" s="60"/>
      <c r="AA45" s="62"/>
      <c r="AB45" s="6"/>
    </row>
    <row r="46" spans="2:28" ht="19.5" customHeight="1" thickBot="1" x14ac:dyDescent="0.35">
      <c r="B46" s="180"/>
      <c r="C46" s="53" t="s">
        <v>15</v>
      </c>
      <c r="D46" s="63">
        <f>G46+J46+M46+P46+S46+V46+Y46</f>
        <v>0</v>
      </c>
      <c r="E46" s="64">
        <f t="shared" si="13"/>
        <v>-248137</v>
      </c>
      <c r="F46" s="25">
        <v>248137</v>
      </c>
      <c r="G46" s="63"/>
      <c r="H46" s="64">
        <f t="shared" si="0"/>
        <v>-73023</v>
      </c>
      <c r="I46" s="63">
        <v>73023</v>
      </c>
      <c r="J46" s="65"/>
      <c r="K46" s="64">
        <f>J46-L46</f>
        <v>-96769</v>
      </c>
      <c r="L46" s="65">
        <v>96769</v>
      </c>
      <c r="M46" s="63"/>
      <c r="N46" s="64">
        <f>M46-O46</f>
        <v>-26921</v>
      </c>
      <c r="O46" s="63">
        <v>26921</v>
      </c>
      <c r="P46" s="65"/>
      <c r="Q46" s="64">
        <f>P46-R46</f>
        <v>-23891</v>
      </c>
      <c r="R46" s="65">
        <v>23891</v>
      </c>
      <c r="S46" s="63"/>
      <c r="T46" s="64">
        <f>S46-U46</f>
        <v>-16486</v>
      </c>
      <c r="U46" s="63">
        <v>16486</v>
      </c>
      <c r="V46" s="65"/>
      <c r="W46" s="64">
        <f>V46-X46</f>
        <v>-11047</v>
      </c>
      <c r="X46" s="65">
        <v>11047</v>
      </c>
      <c r="Y46" s="63"/>
      <c r="Z46" s="64">
        <f>Y46-AA46</f>
        <v>0</v>
      </c>
      <c r="AA46" s="63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52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6"/>
      <c r="C49" s="167"/>
      <c r="D49" s="167"/>
      <c r="E49" s="167"/>
      <c r="F49" s="167"/>
      <c r="G49" s="167"/>
      <c r="H49" s="167"/>
      <c r="I49" s="167"/>
      <c r="L49" s="6"/>
      <c r="M49" s="6"/>
      <c r="O49" s="6"/>
      <c r="P49" s="6"/>
      <c r="R49" s="6" t="s">
        <v>50</v>
      </c>
      <c r="S49" s="6"/>
      <c r="U49" s="6"/>
      <c r="V49" s="6"/>
      <c r="X49" s="6"/>
      <c r="Y49" s="6"/>
      <c r="AA49" s="6"/>
      <c r="AB49" s="6"/>
    </row>
    <row r="50" spans="2:28" x14ac:dyDescent="0.3">
      <c r="E50" s="45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2024-04-03T05:28:04Z</dcterms:modified>
</cp:coreProperties>
</file>