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6\4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20" r:id="rId2"/>
    <sheet name="대행료" sheetId="121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21" l="1"/>
  <c r="T46" i="121"/>
  <c r="Q46" i="121"/>
  <c r="N46" i="121"/>
  <c r="K46" i="121"/>
  <c r="H46" i="121"/>
  <c r="D46" i="121"/>
  <c r="E46" i="121" s="1"/>
  <c r="T45" i="121"/>
  <c r="Q45" i="121"/>
  <c r="N45" i="121"/>
  <c r="K45" i="121"/>
  <c r="H45" i="121"/>
  <c r="D45" i="121"/>
  <c r="E45" i="121" s="1"/>
  <c r="T44" i="121"/>
  <c r="Q44" i="121"/>
  <c r="N44" i="121"/>
  <c r="K44" i="121"/>
  <c r="H44" i="121"/>
  <c r="D44" i="121"/>
  <c r="E44" i="121" s="1"/>
  <c r="W43" i="121"/>
  <c r="T43" i="121"/>
  <c r="Q43" i="121"/>
  <c r="N43" i="121"/>
  <c r="K43" i="121"/>
  <c r="H43" i="121"/>
  <c r="D43" i="121"/>
  <c r="E43" i="121" s="1"/>
  <c r="T42" i="121"/>
  <c r="Q42" i="121"/>
  <c r="N42" i="121"/>
  <c r="K42" i="121"/>
  <c r="H42" i="121"/>
  <c r="E42" i="121"/>
  <c r="D42" i="121"/>
  <c r="T41" i="121"/>
  <c r="Q41" i="121"/>
  <c r="N41" i="121"/>
  <c r="K41" i="121"/>
  <c r="H41" i="121"/>
  <c r="D41" i="121"/>
  <c r="E41" i="121" s="1"/>
  <c r="W40" i="121"/>
  <c r="T40" i="121"/>
  <c r="Q40" i="121"/>
  <c r="N40" i="121"/>
  <c r="K40" i="121"/>
  <c r="H40" i="121"/>
  <c r="D40" i="121"/>
  <c r="E40" i="121" s="1"/>
  <c r="T39" i="121"/>
  <c r="Q39" i="121"/>
  <c r="N39" i="121"/>
  <c r="K39" i="121"/>
  <c r="H39" i="121"/>
  <c r="D39" i="121"/>
  <c r="E39" i="121" s="1"/>
  <c r="T38" i="121"/>
  <c r="Q38" i="121"/>
  <c r="N38" i="121"/>
  <c r="K38" i="121"/>
  <c r="H38" i="121"/>
  <c r="D38" i="121"/>
  <c r="E38" i="121" s="1"/>
  <c r="W37" i="121"/>
  <c r="T37" i="121"/>
  <c r="Q37" i="121"/>
  <c r="N37" i="121"/>
  <c r="K37" i="121"/>
  <c r="H37" i="121"/>
  <c r="D37" i="121"/>
  <c r="E37" i="121" s="1"/>
  <c r="T36" i="121"/>
  <c r="Q36" i="121"/>
  <c r="N36" i="121"/>
  <c r="K36" i="121"/>
  <c r="H36" i="121"/>
  <c r="D36" i="121"/>
  <c r="E36" i="121" s="1"/>
  <c r="T35" i="121"/>
  <c r="Q35" i="121"/>
  <c r="N35" i="121"/>
  <c r="K35" i="121"/>
  <c r="H35" i="121"/>
  <c r="D35" i="121"/>
  <c r="E35" i="121" s="1"/>
  <c r="W34" i="121"/>
  <c r="T34" i="121"/>
  <c r="Q34" i="121"/>
  <c r="N34" i="121"/>
  <c r="K34" i="121"/>
  <c r="H34" i="121"/>
  <c r="D34" i="121"/>
  <c r="E34" i="121" s="1"/>
  <c r="T33" i="121"/>
  <c r="Q33" i="121"/>
  <c r="N33" i="121"/>
  <c r="K33" i="121"/>
  <c r="H33" i="121"/>
  <c r="D33" i="121"/>
  <c r="E33" i="121" s="1"/>
  <c r="T32" i="121"/>
  <c r="Q32" i="121"/>
  <c r="N32" i="121"/>
  <c r="K32" i="121"/>
  <c r="H32" i="121"/>
  <c r="D32" i="121"/>
  <c r="E32" i="121" s="1"/>
  <c r="W31" i="121"/>
  <c r="T31" i="121"/>
  <c r="Q31" i="121"/>
  <c r="N31" i="121"/>
  <c r="K31" i="121"/>
  <c r="H31" i="121"/>
  <c r="D31" i="121"/>
  <c r="E31" i="121" s="1"/>
  <c r="T30" i="121"/>
  <c r="Q30" i="121"/>
  <c r="N30" i="121"/>
  <c r="K30" i="121"/>
  <c r="H30" i="121"/>
  <c r="D30" i="121"/>
  <c r="E30" i="121" s="1"/>
  <c r="T29" i="121"/>
  <c r="Q29" i="121"/>
  <c r="N29" i="121"/>
  <c r="K29" i="121"/>
  <c r="H29" i="121"/>
  <c r="D29" i="121"/>
  <c r="E29" i="121" s="1"/>
  <c r="W28" i="121"/>
  <c r="T28" i="121"/>
  <c r="Q28" i="121"/>
  <c r="N28" i="121"/>
  <c r="K28" i="121"/>
  <c r="H28" i="121"/>
  <c r="D28" i="121"/>
  <c r="E28" i="121" s="1"/>
  <c r="T27" i="121"/>
  <c r="Q27" i="121"/>
  <c r="N27" i="121"/>
  <c r="K27" i="121"/>
  <c r="H27" i="121"/>
  <c r="D27" i="121"/>
  <c r="E27" i="121" s="1"/>
  <c r="T26" i="121"/>
  <c r="Q26" i="121"/>
  <c r="N26" i="121"/>
  <c r="K26" i="121"/>
  <c r="H26" i="121"/>
  <c r="D26" i="121"/>
  <c r="E26" i="121" s="1"/>
  <c r="W25" i="121"/>
  <c r="T25" i="121"/>
  <c r="Q25" i="121"/>
  <c r="N25" i="121"/>
  <c r="K25" i="121"/>
  <c r="H25" i="121"/>
  <c r="D25" i="121"/>
  <c r="E25" i="121" s="1"/>
  <c r="T24" i="121"/>
  <c r="Q24" i="121"/>
  <c r="N24" i="121"/>
  <c r="K24" i="121"/>
  <c r="H24" i="121"/>
  <c r="E24" i="121"/>
  <c r="D24" i="121"/>
  <c r="T23" i="121"/>
  <c r="Q23" i="121"/>
  <c r="N23" i="121"/>
  <c r="K23" i="121"/>
  <c r="H23" i="121"/>
  <c r="D23" i="121"/>
  <c r="E23" i="121" s="1"/>
  <c r="W22" i="121"/>
  <c r="T22" i="121"/>
  <c r="Q22" i="121"/>
  <c r="N22" i="121"/>
  <c r="K22" i="121"/>
  <c r="H22" i="121"/>
  <c r="D22" i="121"/>
  <c r="E22" i="121" s="1"/>
  <c r="AC21" i="121"/>
  <c r="T21" i="121"/>
  <c r="Q21" i="121"/>
  <c r="N21" i="121"/>
  <c r="K21" i="121"/>
  <c r="H21" i="121"/>
  <c r="D21" i="121"/>
  <c r="E21" i="121" s="1"/>
  <c r="T20" i="121"/>
  <c r="Q20" i="121"/>
  <c r="N20" i="121"/>
  <c r="K20" i="121"/>
  <c r="H20" i="121"/>
  <c r="D20" i="121"/>
  <c r="E20" i="121" s="1"/>
  <c r="W19" i="121"/>
  <c r="T19" i="121"/>
  <c r="Q19" i="121"/>
  <c r="N19" i="121"/>
  <c r="K19" i="121"/>
  <c r="H19" i="121"/>
  <c r="D19" i="121"/>
  <c r="E19" i="121" s="1"/>
  <c r="AC18" i="121"/>
  <c r="T18" i="121"/>
  <c r="Q18" i="121"/>
  <c r="N18" i="121"/>
  <c r="K18" i="121"/>
  <c r="H18" i="121"/>
  <c r="D18" i="121"/>
  <c r="E18" i="121" s="1"/>
  <c r="T17" i="121"/>
  <c r="Q17" i="121"/>
  <c r="N17" i="121"/>
  <c r="K17" i="121"/>
  <c r="H17" i="121"/>
  <c r="D17" i="121"/>
  <c r="E17" i="121" s="1"/>
  <c r="W16" i="121"/>
  <c r="T16" i="121"/>
  <c r="Q16" i="121"/>
  <c r="N16" i="121"/>
  <c r="K16" i="121"/>
  <c r="H16" i="121"/>
  <c r="D16" i="121"/>
  <c r="E16" i="121" s="1"/>
  <c r="T15" i="121"/>
  <c r="Q15" i="121"/>
  <c r="N15" i="121"/>
  <c r="K15" i="121"/>
  <c r="H15" i="121"/>
  <c r="D15" i="121"/>
  <c r="E15" i="121" s="1"/>
  <c r="T14" i="121"/>
  <c r="Q14" i="121"/>
  <c r="N14" i="121"/>
  <c r="K14" i="121"/>
  <c r="H14" i="121"/>
  <c r="D14" i="121"/>
  <c r="E14" i="121" s="1"/>
  <c r="W13" i="121"/>
  <c r="T13" i="121"/>
  <c r="Q13" i="121"/>
  <c r="N13" i="121"/>
  <c r="K13" i="121"/>
  <c r="H13" i="121"/>
  <c r="D13" i="121"/>
  <c r="E13" i="121" s="1"/>
  <c r="T12" i="121"/>
  <c r="Q12" i="121"/>
  <c r="N12" i="121"/>
  <c r="K12" i="121"/>
  <c r="H12" i="121"/>
  <c r="D12" i="121"/>
  <c r="E12" i="121" s="1"/>
  <c r="T11" i="121"/>
  <c r="Q11" i="121"/>
  <c r="N11" i="121"/>
  <c r="K11" i="121"/>
  <c r="H11" i="121"/>
  <c r="D11" i="121"/>
  <c r="E11" i="121" s="1"/>
  <c r="X10" i="121"/>
  <c r="V10" i="121"/>
  <c r="V7" i="121" s="1"/>
  <c r="U10" i="121"/>
  <c r="S10" i="121"/>
  <c r="T10" i="121" s="1"/>
  <c r="R10" i="121"/>
  <c r="P10" i="121"/>
  <c r="Q10" i="121" s="1"/>
  <c r="O10" i="121"/>
  <c r="M10" i="121"/>
  <c r="N10" i="121" s="1"/>
  <c r="L10" i="121"/>
  <c r="J10" i="121"/>
  <c r="K10" i="121" s="1"/>
  <c r="I10" i="121"/>
  <c r="G10" i="121"/>
  <c r="H10" i="121" s="1"/>
  <c r="F10" i="121"/>
  <c r="U9" i="121"/>
  <c r="S9" i="121"/>
  <c r="T9" i="121" s="1"/>
  <c r="R9" i="121"/>
  <c r="P9" i="121"/>
  <c r="Q9" i="121" s="1"/>
  <c r="O9" i="121"/>
  <c r="M9" i="121"/>
  <c r="N9" i="121" s="1"/>
  <c r="L9" i="121"/>
  <c r="J9" i="121"/>
  <c r="K9" i="121" s="1"/>
  <c r="I9" i="121"/>
  <c r="G9" i="121"/>
  <c r="H9" i="121" s="1"/>
  <c r="F9" i="121"/>
  <c r="U8" i="121"/>
  <c r="U7" i="121" s="1"/>
  <c r="S8" i="121"/>
  <c r="S7" i="121" s="1"/>
  <c r="T7" i="121" s="1"/>
  <c r="R8" i="121"/>
  <c r="R7" i="121" s="1"/>
  <c r="P8" i="121"/>
  <c r="P7" i="121" s="1"/>
  <c r="Q7" i="121" s="1"/>
  <c r="O8" i="121"/>
  <c r="O7" i="121" s="1"/>
  <c r="M8" i="121"/>
  <c r="N8" i="121" s="1"/>
  <c r="L8" i="121"/>
  <c r="J8" i="121"/>
  <c r="J7" i="121" s="1"/>
  <c r="K7" i="121" s="1"/>
  <c r="I8" i="121"/>
  <c r="I7" i="121" s="1"/>
  <c r="G8" i="121"/>
  <c r="G7" i="121" s="1"/>
  <c r="H7" i="121" s="1"/>
  <c r="F8" i="121"/>
  <c r="F7" i="121" s="1"/>
  <c r="X7" i="121"/>
  <c r="M7" i="121"/>
  <c r="L7" i="121"/>
  <c r="T49" i="120"/>
  <c r="Q49" i="120"/>
  <c r="N49" i="120"/>
  <c r="K49" i="120"/>
  <c r="H49" i="120"/>
  <c r="S45" i="120"/>
  <c r="P45" i="120"/>
  <c r="M45" i="120"/>
  <c r="J45" i="120"/>
  <c r="G45" i="120"/>
  <c r="C45" i="120"/>
  <c r="D45" i="120" s="1"/>
  <c r="S44" i="120"/>
  <c r="P44" i="120"/>
  <c r="M44" i="120"/>
  <c r="J44" i="120"/>
  <c r="G44" i="120"/>
  <c r="C44" i="120"/>
  <c r="D44" i="120" s="1"/>
  <c r="S43" i="120"/>
  <c r="P43" i="120"/>
  <c r="M43" i="120"/>
  <c r="J43" i="120"/>
  <c r="G43" i="120"/>
  <c r="C43" i="120"/>
  <c r="D43" i="120" s="1"/>
  <c r="S42" i="120"/>
  <c r="P42" i="120"/>
  <c r="M42" i="120"/>
  <c r="J42" i="120"/>
  <c r="G42" i="120"/>
  <c r="D42" i="120"/>
  <c r="C42" i="120"/>
  <c r="S41" i="120"/>
  <c r="P41" i="120"/>
  <c r="M41" i="120"/>
  <c r="J41" i="120"/>
  <c r="G41" i="120"/>
  <c r="C41" i="120"/>
  <c r="D41" i="120" s="1"/>
  <c r="S40" i="120"/>
  <c r="P40" i="120"/>
  <c r="M40" i="120"/>
  <c r="J40" i="120"/>
  <c r="G40" i="120"/>
  <c r="C40" i="120"/>
  <c r="D40" i="120" s="1"/>
  <c r="S39" i="120"/>
  <c r="P39" i="120"/>
  <c r="M39" i="120"/>
  <c r="J39" i="120"/>
  <c r="G39" i="120"/>
  <c r="C39" i="120"/>
  <c r="D39" i="120" s="1"/>
  <c r="S38" i="120"/>
  <c r="P38" i="120"/>
  <c r="M38" i="120"/>
  <c r="J38" i="120"/>
  <c r="G38" i="120"/>
  <c r="D38" i="120"/>
  <c r="C38" i="120"/>
  <c r="S37" i="120"/>
  <c r="P37" i="120"/>
  <c r="M37" i="120"/>
  <c r="J37" i="120"/>
  <c r="G37" i="120"/>
  <c r="C37" i="120"/>
  <c r="D37" i="120" s="1"/>
  <c r="S36" i="120"/>
  <c r="P36" i="120"/>
  <c r="M36" i="120"/>
  <c r="J36" i="120"/>
  <c r="G36" i="120"/>
  <c r="C36" i="120"/>
  <c r="D36" i="120" s="1"/>
  <c r="S35" i="120"/>
  <c r="P35" i="120"/>
  <c r="M35" i="120"/>
  <c r="J35" i="120"/>
  <c r="G35" i="120"/>
  <c r="C35" i="120"/>
  <c r="D35" i="120" s="1"/>
  <c r="S34" i="120"/>
  <c r="P34" i="120"/>
  <c r="M34" i="120"/>
  <c r="J34" i="120"/>
  <c r="G34" i="120"/>
  <c r="C34" i="120"/>
  <c r="D34" i="120" s="1"/>
  <c r="S33" i="120"/>
  <c r="P33" i="120"/>
  <c r="M33" i="120"/>
  <c r="J33" i="120"/>
  <c r="G33" i="120"/>
  <c r="C33" i="120"/>
  <c r="D33" i="120" s="1"/>
  <c r="S32" i="120"/>
  <c r="P32" i="120"/>
  <c r="M32" i="120"/>
  <c r="J32" i="120"/>
  <c r="G32" i="120"/>
  <c r="C32" i="120"/>
  <c r="D32" i="120" s="1"/>
  <c r="S31" i="120"/>
  <c r="P31" i="120"/>
  <c r="M31" i="120"/>
  <c r="J31" i="120"/>
  <c r="G31" i="120"/>
  <c r="C31" i="120"/>
  <c r="D31" i="120" s="1"/>
  <c r="S30" i="120"/>
  <c r="P30" i="120"/>
  <c r="M30" i="120"/>
  <c r="J30" i="120"/>
  <c r="G30" i="120"/>
  <c r="D30" i="120"/>
  <c r="C30" i="120"/>
  <c r="S29" i="120"/>
  <c r="P29" i="120"/>
  <c r="M29" i="120"/>
  <c r="J29" i="120"/>
  <c r="G29" i="120"/>
  <c r="C29" i="120"/>
  <c r="D29" i="120" s="1"/>
  <c r="S28" i="120"/>
  <c r="P28" i="120"/>
  <c r="M28" i="120"/>
  <c r="J28" i="120"/>
  <c r="G28" i="120"/>
  <c r="C28" i="120"/>
  <c r="D28" i="120" s="1"/>
  <c r="S27" i="120"/>
  <c r="P27" i="120"/>
  <c r="M27" i="120"/>
  <c r="J27" i="120"/>
  <c r="G27" i="120"/>
  <c r="C27" i="120"/>
  <c r="D27" i="120" s="1"/>
  <c r="S26" i="120"/>
  <c r="P26" i="120"/>
  <c r="M26" i="120"/>
  <c r="J26" i="120"/>
  <c r="G26" i="120"/>
  <c r="D26" i="120"/>
  <c r="C26" i="120"/>
  <c r="S25" i="120"/>
  <c r="P25" i="120"/>
  <c r="M25" i="120"/>
  <c r="J25" i="120"/>
  <c r="G25" i="120"/>
  <c r="C25" i="120"/>
  <c r="D25" i="120" s="1"/>
  <c r="S24" i="120"/>
  <c r="P24" i="120"/>
  <c r="M24" i="120"/>
  <c r="J24" i="120"/>
  <c r="G24" i="120"/>
  <c r="C24" i="120"/>
  <c r="D24" i="120" s="1"/>
  <c r="S23" i="120"/>
  <c r="P23" i="120"/>
  <c r="M23" i="120"/>
  <c r="J23" i="120"/>
  <c r="G23" i="120"/>
  <c r="C23" i="120"/>
  <c r="D23" i="120" s="1"/>
  <c r="S22" i="120"/>
  <c r="P22" i="120"/>
  <c r="M22" i="120"/>
  <c r="J22" i="120"/>
  <c r="G22" i="120"/>
  <c r="C22" i="120"/>
  <c r="D22" i="120" s="1"/>
  <c r="S21" i="120"/>
  <c r="P21" i="120"/>
  <c r="M21" i="120"/>
  <c r="J21" i="120"/>
  <c r="G21" i="120"/>
  <c r="C21" i="120"/>
  <c r="D21" i="120" s="1"/>
  <c r="S20" i="120"/>
  <c r="P20" i="120"/>
  <c r="M20" i="120"/>
  <c r="J20" i="120"/>
  <c r="G20" i="120"/>
  <c r="C20" i="120"/>
  <c r="D20" i="120" s="1"/>
  <c r="S19" i="120"/>
  <c r="P19" i="120"/>
  <c r="M19" i="120"/>
  <c r="J19" i="120"/>
  <c r="G19" i="120"/>
  <c r="C19" i="120"/>
  <c r="D19" i="120" s="1"/>
  <c r="S18" i="120"/>
  <c r="P18" i="120"/>
  <c r="M18" i="120"/>
  <c r="J18" i="120"/>
  <c r="G18" i="120"/>
  <c r="D18" i="120"/>
  <c r="C18" i="120"/>
  <c r="S17" i="120"/>
  <c r="P17" i="120"/>
  <c r="M17" i="120"/>
  <c r="J17" i="120"/>
  <c r="G17" i="120"/>
  <c r="C17" i="120"/>
  <c r="D17" i="120" s="1"/>
  <c r="S16" i="120"/>
  <c r="P16" i="120"/>
  <c r="M16" i="120"/>
  <c r="J16" i="120"/>
  <c r="G16" i="120"/>
  <c r="C16" i="120"/>
  <c r="D16" i="120" s="1"/>
  <c r="S15" i="120"/>
  <c r="P15" i="120"/>
  <c r="M15" i="120"/>
  <c r="J15" i="120"/>
  <c r="G15" i="120"/>
  <c r="C15" i="120"/>
  <c r="D15" i="120" s="1"/>
  <c r="S14" i="120"/>
  <c r="P14" i="120"/>
  <c r="M14" i="120"/>
  <c r="J14" i="120"/>
  <c r="G14" i="120"/>
  <c r="D14" i="120"/>
  <c r="C14" i="120"/>
  <c r="S13" i="120"/>
  <c r="P13" i="120"/>
  <c r="M13" i="120"/>
  <c r="J13" i="120"/>
  <c r="G13" i="120"/>
  <c r="C13" i="120"/>
  <c r="D13" i="120" s="1"/>
  <c r="S12" i="120"/>
  <c r="P12" i="120"/>
  <c r="M12" i="120"/>
  <c r="J12" i="120"/>
  <c r="G12" i="120"/>
  <c r="C12" i="120"/>
  <c r="D12" i="120" s="1"/>
  <c r="S11" i="120"/>
  <c r="P11" i="120"/>
  <c r="M11" i="120"/>
  <c r="J11" i="120"/>
  <c r="G11" i="120"/>
  <c r="C11" i="120"/>
  <c r="C8" i="120" s="1"/>
  <c r="D8" i="120" s="1"/>
  <c r="S10" i="120"/>
  <c r="P10" i="120"/>
  <c r="M10" i="120"/>
  <c r="J10" i="120"/>
  <c r="G10" i="120"/>
  <c r="C10" i="120"/>
  <c r="D10" i="120" s="1"/>
  <c r="T9" i="120"/>
  <c r="R9" i="120"/>
  <c r="S9" i="120" s="1"/>
  <c r="Q9" i="120"/>
  <c r="O9" i="120"/>
  <c r="P9" i="120" s="1"/>
  <c r="N9" i="120"/>
  <c r="L9" i="120"/>
  <c r="M9" i="120" s="1"/>
  <c r="K9" i="120"/>
  <c r="I9" i="120"/>
  <c r="J9" i="120" s="1"/>
  <c r="H9" i="120"/>
  <c r="F9" i="120"/>
  <c r="G9" i="120" s="1"/>
  <c r="E9" i="120"/>
  <c r="T8" i="120"/>
  <c r="T6" i="120" s="1"/>
  <c r="R8" i="120"/>
  <c r="S8" i="120" s="1"/>
  <c r="Q8" i="120"/>
  <c r="O8" i="120"/>
  <c r="P8" i="120" s="1"/>
  <c r="N8" i="120"/>
  <c r="L8" i="120"/>
  <c r="M8" i="120" s="1"/>
  <c r="K8" i="120"/>
  <c r="I8" i="120"/>
  <c r="J8" i="120" s="1"/>
  <c r="H8" i="120"/>
  <c r="H6" i="120" s="1"/>
  <c r="F8" i="120"/>
  <c r="G8" i="120" s="1"/>
  <c r="E8" i="120"/>
  <c r="T7" i="120"/>
  <c r="R7" i="120"/>
  <c r="R6" i="120" s="1"/>
  <c r="S6" i="120" s="1"/>
  <c r="Q7" i="120"/>
  <c r="Q6" i="120" s="1"/>
  <c r="O7" i="120"/>
  <c r="O6" i="120" s="1"/>
  <c r="N7" i="120"/>
  <c r="N6" i="120" s="1"/>
  <c r="L7" i="120"/>
  <c r="M7" i="120" s="1"/>
  <c r="K7" i="120"/>
  <c r="I7" i="120"/>
  <c r="J7" i="120" s="1"/>
  <c r="H7" i="120"/>
  <c r="F7" i="120"/>
  <c r="F6" i="120" s="1"/>
  <c r="G6" i="120" s="1"/>
  <c r="E7" i="120"/>
  <c r="E6" i="120" s="1"/>
  <c r="C7" i="120"/>
  <c r="L6" i="120"/>
  <c r="M6" i="120" s="1"/>
  <c r="K6" i="120"/>
  <c r="I6" i="120"/>
  <c r="J6" i="120" s="1"/>
  <c r="V5" i="120"/>
  <c r="N7" i="121" l="1"/>
  <c r="D10" i="121"/>
  <c r="E10" i="121" s="1"/>
  <c r="T8" i="121"/>
  <c r="K8" i="121"/>
  <c r="W10" i="121"/>
  <c r="W7" i="121" s="1"/>
  <c r="D8" i="121"/>
  <c r="Q8" i="121"/>
  <c r="D9" i="121"/>
  <c r="E9" i="121" s="1"/>
  <c r="H8" i="121"/>
  <c r="P6" i="120"/>
  <c r="C9" i="120"/>
  <c r="D9" i="120" s="1"/>
  <c r="D7" i="120"/>
  <c r="P7" i="120"/>
  <c r="D11" i="120"/>
  <c r="G7" i="120"/>
  <c r="X2" i="120"/>
  <c r="S7" i="120"/>
  <c r="E8" i="121" l="1"/>
  <c r="D7" i="121"/>
  <c r="E7" i="121" s="1"/>
  <c r="C6" i="120"/>
  <c r="D6" i="120" s="1"/>
</calcChain>
</file>

<file path=xl/sharedStrings.xml><?xml version="1.0" encoding="utf-8"?>
<sst xmlns="http://schemas.openxmlformats.org/spreadsheetml/2006/main" count="207" uniqueCount="62">
  <si>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</si>
  <si>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</si>
  <si>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</si>
  <si>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</si>
  <si>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</si>
  <si>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</si>
  <si>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</si>
  <si>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</si>
  <si>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</si>
  <si>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</si>
  <si>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</si>
  <si>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</si>
  <si>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</si>
  <si>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</si>
  <si>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</si>
  <si>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</si>
  <si>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</si>
  <si>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</si>
  <si>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</si>
  <si>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</si>
  <si>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</si>
  <si>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</si>
  <si>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</si>
  <si>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</si>
  <si>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</si>
  <si>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</si>
  <si>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</si>
  <si>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</si>
  <si>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</si>
  <si>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</si>
  <si>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</si>
  <si>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업체별 수거량 증감현황(전년대비)</t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</si>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</sst>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77" fontId="8" fillId="8" borderId="2" xfId="0" applyNumberFormat="1" applyFont="1" applyFill="1" applyBorder="1" applyAlignment="1">
      <alignment horizontal="right" vertical="center"/>
    </xf>
    <xf numFmtId="177" fontId="8" fillId="8" borderId="38" xfId="1" applyNumberFormat="1" applyFont="1" applyFill="1" applyBorder="1" applyAlignment="1">
      <alignment horizontal="right" vertical="center"/>
    </xf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6&#45380;%20&#53685;&#44228;(4&#50900;)&#51089;&#49457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8" sqref="B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R21" sqref="R21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31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32</v>
      </c>
      <c r="P3" s="198"/>
      <c r="Q3" s="199"/>
      <c r="R3" s="200" t="s">
        <v>33</v>
      </c>
      <c r="S3" s="201"/>
      <c r="T3" s="202"/>
    </row>
    <row r="4" spans="1:24" s="99" customFormat="1" ht="21.75" customHeight="1" x14ac:dyDescent="0.15">
      <c r="A4" s="186"/>
      <c r="B4" s="187"/>
      <c r="C4" s="36" t="s">
        <v>34</v>
      </c>
      <c r="D4" s="37" t="s">
        <v>1</v>
      </c>
      <c r="E4" s="38" t="s">
        <v>35</v>
      </c>
      <c r="F4" s="59" t="s">
        <v>36</v>
      </c>
      <c r="G4" s="39" t="s">
        <v>25</v>
      </c>
      <c r="H4" s="60" t="s">
        <v>37</v>
      </c>
      <c r="I4" s="100" t="s">
        <v>38</v>
      </c>
      <c r="J4" s="40" t="s">
        <v>25</v>
      </c>
      <c r="K4" s="61" t="s">
        <v>29</v>
      </c>
      <c r="L4" s="59" t="s">
        <v>39</v>
      </c>
      <c r="M4" s="39" t="s">
        <v>25</v>
      </c>
      <c r="N4" s="60" t="s">
        <v>37</v>
      </c>
      <c r="O4" s="120" t="s">
        <v>39</v>
      </c>
      <c r="P4" s="121" t="s">
        <v>25</v>
      </c>
      <c r="Q4" s="122" t="s">
        <v>40</v>
      </c>
      <c r="R4" s="123" t="s">
        <v>39</v>
      </c>
      <c r="S4" s="124" t="s">
        <v>25</v>
      </c>
      <c r="T4" s="125" t="s">
        <v>37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20118.309999999998</v>
      </c>
      <c r="W5" s="74"/>
    </row>
    <row r="6" spans="1:24" s="75" customFormat="1" ht="15.75" customHeight="1" x14ac:dyDescent="0.15">
      <c r="A6" s="179" t="s">
        <v>30</v>
      </c>
      <c r="B6" s="180"/>
      <c r="C6" s="126">
        <f>SUM(C7:C9)</f>
        <v>26345.15</v>
      </c>
      <c r="D6" s="127">
        <f t="shared" ref="D6:D45" si="0">C6-E6</f>
        <v>-58036.390000000007</v>
      </c>
      <c r="E6" s="128">
        <f>SUM(E7:E9)</f>
        <v>84381.540000000008</v>
      </c>
      <c r="F6" s="126">
        <f>SUM(F7:F9)</f>
        <v>8066.7100000000009</v>
      </c>
      <c r="G6" s="166">
        <f>F6-H6</f>
        <v>-18174.099999999999</v>
      </c>
      <c r="H6" s="167">
        <f>SUM(H7:H9)</f>
        <v>26240.809999999998</v>
      </c>
      <c r="I6" s="126">
        <f>SUM(I7:I9)</f>
        <v>8656.52</v>
      </c>
      <c r="J6" s="166">
        <f t="shared" ref="J6:J45" si="1">I6-K6</f>
        <v>-18917.469999999998</v>
      </c>
      <c r="K6" s="167">
        <f>SUM(K7:K9)</f>
        <v>27573.989999999998</v>
      </c>
      <c r="L6" s="126">
        <f>SUM(L7:L9)</f>
        <v>3321.64</v>
      </c>
      <c r="M6" s="166">
        <f>L6-N6</f>
        <v>-6871.1100000000006</v>
      </c>
      <c r="N6" s="167">
        <f>SUM(N7:N9)</f>
        <v>10192.75</v>
      </c>
      <c r="O6" s="126">
        <f>SUM(O7:O9)</f>
        <v>3157.5399999999995</v>
      </c>
      <c r="P6" s="166">
        <f>O6-Q6</f>
        <v>-7254.0400000000027</v>
      </c>
      <c r="Q6" s="167">
        <f>SUM(Q7:Q9)</f>
        <v>10411.580000000002</v>
      </c>
      <c r="R6" s="126">
        <f>SUM(R7:R9)</f>
        <v>3142.74</v>
      </c>
      <c r="S6" s="166">
        <f>R6-T6</f>
        <v>-6819.67</v>
      </c>
      <c r="T6" s="132">
        <f>SUM(T7:T9)</f>
        <v>9962.41</v>
      </c>
    </row>
    <row r="7" spans="1:24" s="76" customFormat="1" ht="15.75" customHeight="1" x14ac:dyDescent="0.15">
      <c r="A7" s="179" t="s">
        <v>41</v>
      </c>
      <c r="B7" s="168" t="s">
        <v>10</v>
      </c>
      <c r="C7" s="126">
        <f>SUM(C10,C13,C16,C19,C22,C25,C28,C31,C34,C37,C40,C43)</f>
        <v>13939.380000000001</v>
      </c>
      <c r="D7" s="127">
        <f>C7-E7</f>
        <v>-30505.420000000002</v>
      </c>
      <c r="E7" s="128">
        <f>E10+E13+E16+E19+E22+E25+E28+E31+E37+E43+E34+E40</f>
        <v>44444.800000000003</v>
      </c>
      <c r="F7" s="126">
        <f>SUM(F10,F13,F16,F19,F22,F25,F28,F31,F34,F37,F40,F43)</f>
        <v>4304.4800000000005</v>
      </c>
      <c r="G7" s="166">
        <f>F7-H7</f>
        <v>-9874.8499999999985</v>
      </c>
      <c r="H7" s="167">
        <f>SUM(H10+H13+H16+H19+H22+H25+H28+H31+H34+H37+H40+H43)</f>
        <v>14179.329999999998</v>
      </c>
      <c r="I7" s="126">
        <f>SUM(I10,I13,I16,I19,I22,I25,I28,I31,I34,I37,I40,I43)</f>
        <v>4595.0600000000004</v>
      </c>
      <c r="J7" s="166">
        <f t="shared" si="1"/>
        <v>-10166.689999999999</v>
      </c>
      <c r="K7" s="167">
        <f>K10+K13+K16+K19+K22+K25+K28+K31+K34+K37+K40+K43</f>
        <v>14761.75</v>
      </c>
      <c r="L7" s="126">
        <f>SUM(L10,L13,L16,L19,L22,L25,L28,L31,L34,L37,L40,L43)</f>
        <v>1634.9499999999998</v>
      </c>
      <c r="M7" s="166">
        <f>L7-N7</f>
        <v>-3005.5500000000011</v>
      </c>
      <c r="N7" s="167">
        <f>N10+N13+N16+N19+N22+N25+N28+N31+N34+N37+N40+N43</f>
        <v>4640.5000000000009</v>
      </c>
      <c r="O7" s="126">
        <f>SUM(O10,O13,O16,O19,O22,O25,O28,O31,O34,O37,O40,O43)</f>
        <v>1743.8799999999999</v>
      </c>
      <c r="P7" s="166">
        <f>O7-Q7</f>
        <v>-3919.0699999999997</v>
      </c>
      <c r="Q7" s="167">
        <f>Q10+Q13+Q16+Q19+Q22+Q25+Q28+Q31+Q34+Q37+Q40+Q43</f>
        <v>5662.95</v>
      </c>
      <c r="R7" s="126">
        <f>SUM(R10,R13,R16,R19,R22,R25,R28,R31,R34,R37,R40,R43)</f>
        <v>1661.01</v>
      </c>
      <c r="S7" s="166">
        <f>R7-T7</f>
        <v>-3539.2599999999993</v>
      </c>
      <c r="T7" s="132">
        <f>T10+T13+T16+T19+T22+T25+T28+T31+T34+T37+T40+T43</f>
        <v>5200.2699999999995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5565.67</v>
      </c>
      <c r="D8" s="127">
        <f>C8-E8</f>
        <v>-12009.039999999999</v>
      </c>
      <c r="E8" s="128">
        <f>E11+E14+E17+E20+E23+E26+E29+E32+E38+E44+E35+E41</f>
        <v>17574.71</v>
      </c>
      <c r="F8" s="126">
        <f>SUM(F11,F14,F17,F20,F23,F26,F29,F32,F35,F38,F41,F44)</f>
        <v>1818.63</v>
      </c>
      <c r="G8" s="166">
        <f>F8-H8</f>
        <v>-3879.2199999999993</v>
      </c>
      <c r="H8" s="167">
        <f>SUM(H11+H14+H17+H20+H23+H26+H29+H32+H35+H38+H41+H44)</f>
        <v>5697.8499999999995</v>
      </c>
      <c r="I8" s="126">
        <f>SUM(I11,I14,I17,I20,I23,I26,I29,I32,I35,I38,I41,I44)</f>
        <v>1687.63</v>
      </c>
      <c r="J8" s="166">
        <f t="shared" si="1"/>
        <v>-3470.619999999999</v>
      </c>
      <c r="K8" s="167">
        <f>K11+K14+K17+K20+K23+K26+K29+K32+K35+K38+K41+K44</f>
        <v>5158.2499999999991</v>
      </c>
      <c r="L8" s="126">
        <f>SUM(L11,L14,L17,L20,L23,L26,L29,L32,L35,L38,L41,L44)</f>
        <v>740.94</v>
      </c>
      <c r="M8" s="166">
        <f>L8-N8</f>
        <v>-1741.9299999999998</v>
      </c>
      <c r="N8" s="167">
        <f t="shared" ref="N8" si="2">N11+N14+N17+N20+N23+N26+N29+N32+N35+N38+N41+N44</f>
        <v>2482.87</v>
      </c>
      <c r="O8" s="126">
        <f>SUM(O11,O14,O17,O20,O23,O26,O29,O32,O35,O38,O41,O44)</f>
        <v>615.98</v>
      </c>
      <c r="P8" s="166">
        <f>O8-Q8</f>
        <v>-1437.17</v>
      </c>
      <c r="Q8" s="167">
        <f t="shared" ref="Q8:Q9" si="3">Q11+Q14+Q17+Q20+Q23+Q26+Q29+Q32+Q35+Q38+Q41+Q44</f>
        <v>2053.15</v>
      </c>
      <c r="R8" s="126">
        <f>SUM(R11,R14,R17,R20,R23,R26,R29,R32,R35,R38,R41,R44)</f>
        <v>702.49</v>
      </c>
      <c r="S8" s="166">
        <f>R8-T8</f>
        <v>-1480.0999999999997</v>
      </c>
      <c r="T8" s="132">
        <f t="shared" ref="T8:T9" si="4">T11+T14+T17+T20+T23+T26+T29+T32+T35+T38+T41+T44</f>
        <v>2182.5899999999997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6840.1</v>
      </c>
      <c r="D9" s="127">
        <f>C9-E9</f>
        <v>-15521.929999999998</v>
      </c>
      <c r="E9" s="128">
        <f>E12+E15+E18+E21+E24+E27+E30+E33+E39+E45+E36+E42</f>
        <v>22362.03</v>
      </c>
      <c r="F9" s="126">
        <f>SUM(F12,F15,F18,F21,F24,F27,F30,F33,F36,F39,F42,F45)</f>
        <v>1943.6</v>
      </c>
      <c r="G9" s="166">
        <f>F9-H9</f>
        <v>-4420.0300000000007</v>
      </c>
      <c r="H9" s="167">
        <f>SUM(H12+H15+H18+H21+H24+H27+H30+H33+H36+H39+H42+H45)</f>
        <v>6363.63</v>
      </c>
      <c r="I9" s="126">
        <f>SUM(I12,I15,I18,I21,I24,I27,I30,I33,I36,I39,I42,I45)</f>
        <v>2373.83</v>
      </c>
      <c r="J9" s="166">
        <f t="shared" si="1"/>
        <v>-5280.16</v>
      </c>
      <c r="K9" s="167">
        <f>K12+K15+K18+K21+K24+K27+K30+K33+K36+K39+K42+K45</f>
        <v>7653.99</v>
      </c>
      <c r="L9" s="126">
        <f>SUM(L12,L15,L18,L21,L24,L27,L30,L33,L36,L39,L42,L45)</f>
        <v>945.75</v>
      </c>
      <c r="M9" s="166">
        <f>L9-N9</f>
        <v>-2123.6299999999997</v>
      </c>
      <c r="N9" s="167">
        <f>N12+N15+N18+N21+N24+N27+N30+N33+N36+N39+N42+N45</f>
        <v>3069.3799999999997</v>
      </c>
      <c r="O9" s="126">
        <f>SUM(O12,O15,O18,O21,O24,O27,O30,O33,O36,O39,O42,O45)</f>
        <v>797.68</v>
      </c>
      <c r="P9" s="166">
        <f>O9-Q9</f>
        <v>-1897.8000000000006</v>
      </c>
      <c r="Q9" s="167">
        <f t="shared" si="3"/>
        <v>2695.4800000000005</v>
      </c>
      <c r="R9" s="126">
        <f>SUM(R12,R15,R18,R21,R24,R27,R30,R33,R36,R39,R42,R45)</f>
        <v>779.24</v>
      </c>
      <c r="S9" s="166">
        <f>R9-T9</f>
        <v>-1800.3100000000002</v>
      </c>
      <c r="T9" s="132">
        <f t="shared" si="4"/>
        <v>2579.5500000000002</v>
      </c>
    </row>
    <row r="10" spans="1:24" s="76" customFormat="1" ht="15.75" customHeight="1" x14ac:dyDescent="0.15">
      <c r="A10" s="182" t="s">
        <v>42</v>
      </c>
      <c r="B10" s="77" t="s">
        <v>10</v>
      </c>
      <c r="C10" s="86">
        <f>F10+I10+L10+R10+O10</f>
        <v>3647.3300000000004</v>
      </c>
      <c r="D10" s="87">
        <f>C10-E10</f>
        <v>-78.460000000000491</v>
      </c>
      <c r="E10" s="129">
        <v>3725.7900000000009</v>
      </c>
      <c r="F10" s="126">
        <v>1146.5899999999999</v>
      </c>
      <c r="G10" s="127">
        <f t="shared" ref="G10:G45" si="5">F10-H10</f>
        <v>-25.810000000000173</v>
      </c>
      <c r="H10" s="126">
        <v>1172.4000000000001</v>
      </c>
      <c r="I10" s="126">
        <v>1194.21</v>
      </c>
      <c r="J10" s="127">
        <f t="shared" si="1"/>
        <v>-69.700000000000045</v>
      </c>
      <c r="K10" s="126">
        <v>1263.9100000000001</v>
      </c>
      <c r="L10" s="126">
        <v>428.44</v>
      </c>
      <c r="M10" s="87">
        <f t="shared" ref="M10:M45" si="6">L10-N10</f>
        <v>61.29000000000002</v>
      </c>
      <c r="N10" s="86">
        <v>367.15</v>
      </c>
      <c r="O10" s="86">
        <v>454.02</v>
      </c>
      <c r="P10" s="87">
        <f t="shared" ref="P10:P45" si="7">O10-Q10</f>
        <v>-17.28000000000003</v>
      </c>
      <c r="Q10" s="86">
        <v>471.3</v>
      </c>
      <c r="R10" s="86">
        <v>424.07</v>
      </c>
      <c r="S10" s="87">
        <f t="shared" ref="S10:S45" si="8">R10-T10</f>
        <v>-26.95999999999998</v>
      </c>
      <c r="T10" s="130">
        <v>451.03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1380.3899999999999</v>
      </c>
      <c r="D11" s="87">
        <f t="shared" si="0"/>
        <v>-59.770000000000437</v>
      </c>
      <c r="E11" s="129">
        <v>1440.1600000000003</v>
      </c>
      <c r="F11" s="126">
        <v>452.51</v>
      </c>
      <c r="G11" s="127">
        <f t="shared" si="5"/>
        <v>-17.769999999999982</v>
      </c>
      <c r="H11" s="126">
        <v>470.28</v>
      </c>
      <c r="I11" s="126">
        <v>420.59</v>
      </c>
      <c r="J11" s="127">
        <f t="shared" si="1"/>
        <v>7.9099999999999682</v>
      </c>
      <c r="K11" s="126">
        <v>412.68</v>
      </c>
      <c r="L11" s="126">
        <v>149.03</v>
      </c>
      <c r="M11" s="87">
        <f t="shared" si="6"/>
        <v>-62.150000000000006</v>
      </c>
      <c r="N11" s="86">
        <v>211.18</v>
      </c>
      <c r="O11" s="86">
        <v>170.59</v>
      </c>
      <c r="P11" s="87">
        <f t="shared" si="7"/>
        <v>-4.789999999999992</v>
      </c>
      <c r="Q11" s="86">
        <v>175.38</v>
      </c>
      <c r="R11" s="86">
        <v>187.67</v>
      </c>
      <c r="S11" s="87">
        <f t="shared" si="8"/>
        <v>17.03</v>
      </c>
      <c r="T11" s="130">
        <v>170.64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1669.4199999999998</v>
      </c>
      <c r="D12" s="87">
        <f t="shared" si="0"/>
        <v>-108.56000000000017</v>
      </c>
      <c r="E12" s="129">
        <v>1777.98</v>
      </c>
      <c r="F12" s="126">
        <v>479.52</v>
      </c>
      <c r="G12" s="127">
        <f t="shared" si="5"/>
        <v>-28.970000000000027</v>
      </c>
      <c r="H12" s="126">
        <v>508.49</v>
      </c>
      <c r="I12" s="126">
        <v>576.87</v>
      </c>
      <c r="J12" s="127">
        <f t="shared" si="1"/>
        <v>-33.549999999999955</v>
      </c>
      <c r="K12" s="126">
        <v>610.41999999999996</v>
      </c>
      <c r="L12" s="126">
        <v>230.73</v>
      </c>
      <c r="M12" s="87">
        <f t="shared" si="6"/>
        <v>-2.2600000000000193</v>
      </c>
      <c r="N12" s="86">
        <v>232.99</v>
      </c>
      <c r="O12" s="86">
        <v>193.79</v>
      </c>
      <c r="P12" s="87">
        <f t="shared" si="7"/>
        <v>-20.080000000000013</v>
      </c>
      <c r="Q12" s="86">
        <v>213.87</v>
      </c>
      <c r="R12" s="86">
        <v>188.51</v>
      </c>
      <c r="S12" s="87">
        <f t="shared" si="8"/>
        <v>-23.700000000000017</v>
      </c>
      <c r="T12" s="130">
        <v>212.21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3470.4800000000005</v>
      </c>
      <c r="D13" s="87">
        <f t="shared" si="0"/>
        <v>113.15000000000009</v>
      </c>
      <c r="E13" s="129">
        <v>3357.3300000000004</v>
      </c>
      <c r="F13" s="126">
        <v>1075.8900000000001</v>
      </c>
      <c r="G13" s="127">
        <f t="shared" si="5"/>
        <v>18.160000000000082</v>
      </c>
      <c r="H13" s="126">
        <v>1057.73</v>
      </c>
      <c r="I13" s="126">
        <v>1151.5</v>
      </c>
      <c r="J13" s="127">
        <f t="shared" si="1"/>
        <v>33.710000000000036</v>
      </c>
      <c r="K13" s="126">
        <v>1117.79</v>
      </c>
      <c r="L13" s="126">
        <v>418.8</v>
      </c>
      <c r="M13" s="87">
        <f t="shared" si="6"/>
        <v>66.050000000000011</v>
      </c>
      <c r="N13" s="86">
        <v>352.75</v>
      </c>
      <c r="O13" s="86">
        <v>425.05</v>
      </c>
      <c r="P13" s="87">
        <f t="shared" si="7"/>
        <v>-2.0199999999999818</v>
      </c>
      <c r="Q13" s="86">
        <v>427.07</v>
      </c>
      <c r="R13" s="86">
        <v>399.24</v>
      </c>
      <c r="S13" s="87">
        <f t="shared" si="8"/>
        <v>-2.75</v>
      </c>
      <c r="T13" s="130">
        <v>401.99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1320.25</v>
      </c>
      <c r="D14" s="87">
        <f t="shared" si="0"/>
        <v>-71.730000000000018</v>
      </c>
      <c r="E14" s="129">
        <v>1391.98</v>
      </c>
      <c r="F14" s="126">
        <v>437.67</v>
      </c>
      <c r="G14" s="127">
        <f t="shared" si="5"/>
        <v>-16.45999999999998</v>
      </c>
      <c r="H14" s="126">
        <v>454.13</v>
      </c>
      <c r="I14" s="126">
        <v>408.61</v>
      </c>
      <c r="J14" s="127">
        <f t="shared" si="1"/>
        <v>1.1100000000000136</v>
      </c>
      <c r="K14" s="126">
        <v>407.5</v>
      </c>
      <c r="L14" s="126">
        <v>167.52</v>
      </c>
      <c r="M14" s="87">
        <f t="shared" si="6"/>
        <v>-39.819999999999993</v>
      </c>
      <c r="N14" s="86">
        <v>207.34</v>
      </c>
      <c r="O14" s="86">
        <v>140.37</v>
      </c>
      <c r="P14" s="87">
        <f t="shared" si="7"/>
        <v>-13.240000000000009</v>
      </c>
      <c r="Q14" s="86">
        <v>153.61000000000001</v>
      </c>
      <c r="R14" s="86">
        <v>166.08</v>
      </c>
      <c r="S14" s="87">
        <f t="shared" si="8"/>
        <v>-3.3199999999999932</v>
      </c>
      <c r="T14" s="130">
        <v>169.4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1671.79</v>
      </c>
      <c r="D15" s="87">
        <f t="shared" si="0"/>
        <v>26.539999999999964</v>
      </c>
      <c r="E15" s="129">
        <v>1645.25</v>
      </c>
      <c r="F15" s="126">
        <v>479.68999999999994</v>
      </c>
      <c r="G15" s="127">
        <f t="shared" si="5"/>
        <v>13.689999999999941</v>
      </c>
      <c r="H15" s="126">
        <v>466</v>
      </c>
      <c r="I15" s="126">
        <v>566.06999999999994</v>
      </c>
      <c r="J15" s="127">
        <f t="shared" si="1"/>
        <v>-5.5500000000000682</v>
      </c>
      <c r="K15" s="126">
        <v>571.62</v>
      </c>
      <c r="L15" s="126">
        <v>235.91000000000003</v>
      </c>
      <c r="M15" s="87">
        <f t="shared" si="6"/>
        <v>18.140000000000015</v>
      </c>
      <c r="N15" s="86">
        <v>217.77</v>
      </c>
      <c r="O15" s="86">
        <v>197.45</v>
      </c>
      <c r="P15" s="87">
        <f t="shared" si="7"/>
        <v>-0.68999999999999773</v>
      </c>
      <c r="Q15" s="86">
        <v>198.14</v>
      </c>
      <c r="R15" s="86">
        <v>192.67000000000002</v>
      </c>
      <c r="S15" s="87">
        <f t="shared" si="8"/>
        <v>0.95000000000001705</v>
      </c>
      <c r="T15" s="130">
        <v>191.72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3673.62</v>
      </c>
      <c r="D16" s="87">
        <f t="shared" si="0"/>
        <v>50.980000000000018</v>
      </c>
      <c r="E16" s="129">
        <v>3622.64</v>
      </c>
      <c r="F16" s="126">
        <v>1174.3599999999999</v>
      </c>
      <c r="G16" s="127">
        <f t="shared" si="5"/>
        <v>11.619999999999891</v>
      </c>
      <c r="H16" s="126">
        <v>1162.74</v>
      </c>
      <c r="I16" s="126">
        <v>1220.93</v>
      </c>
      <c r="J16" s="127">
        <f t="shared" si="1"/>
        <v>13.400000000000091</v>
      </c>
      <c r="K16" s="126">
        <v>1207.53</v>
      </c>
      <c r="L16" s="126">
        <v>399.82</v>
      </c>
      <c r="M16" s="87">
        <f t="shared" si="6"/>
        <v>17.599999999999966</v>
      </c>
      <c r="N16" s="86">
        <v>382.22</v>
      </c>
      <c r="O16" s="86">
        <v>448.31</v>
      </c>
      <c r="P16" s="87">
        <f t="shared" si="7"/>
        <v>-12.129999999999995</v>
      </c>
      <c r="Q16" s="86">
        <v>460.44</v>
      </c>
      <c r="R16" s="86">
        <v>430.2</v>
      </c>
      <c r="S16" s="87">
        <f t="shared" si="8"/>
        <v>20.490000000000009</v>
      </c>
      <c r="T16" s="130">
        <v>409.71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1432.3999999999999</v>
      </c>
      <c r="D17" s="87">
        <f t="shared" si="0"/>
        <v>-32.6099999999999</v>
      </c>
      <c r="E17" s="129">
        <v>1465.0099999999998</v>
      </c>
      <c r="F17" s="126">
        <v>457.24</v>
      </c>
      <c r="G17" s="127">
        <f t="shared" si="5"/>
        <v>-11.689999999999998</v>
      </c>
      <c r="H17" s="126">
        <v>468.93</v>
      </c>
      <c r="I17" s="126">
        <v>427.26</v>
      </c>
      <c r="J17" s="127">
        <f t="shared" si="1"/>
        <v>-0.42000000000001592</v>
      </c>
      <c r="K17" s="126">
        <v>427.68</v>
      </c>
      <c r="L17" s="126">
        <v>211.32</v>
      </c>
      <c r="M17" s="87">
        <f t="shared" si="6"/>
        <v>-4.8799999999999955</v>
      </c>
      <c r="N17" s="86">
        <v>216.2</v>
      </c>
      <c r="O17" s="86">
        <v>158.22</v>
      </c>
      <c r="P17" s="87">
        <f t="shared" si="7"/>
        <v>-15.890000000000015</v>
      </c>
      <c r="Q17" s="86">
        <v>174.11</v>
      </c>
      <c r="R17" s="86">
        <v>178.36</v>
      </c>
      <c r="S17" s="131">
        <f t="shared" si="8"/>
        <v>0.27000000000001023</v>
      </c>
      <c r="T17" s="130">
        <v>178.09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1767.5699999999997</v>
      </c>
      <c r="D18" s="87">
        <f t="shared" si="0"/>
        <v>75.399999999999636</v>
      </c>
      <c r="E18" s="129">
        <v>1692.17</v>
      </c>
      <c r="F18" s="126">
        <v>493.55</v>
      </c>
      <c r="G18" s="127">
        <f t="shared" si="5"/>
        <v>19.740000000000009</v>
      </c>
      <c r="H18" s="126">
        <v>473.81</v>
      </c>
      <c r="I18" s="126">
        <v>615.54</v>
      </c>
      <c r="J18" s="127">
        <f t="shared" si="1"/>
        <v>20.589999999999918</v>
      </c>
      <c r="K18" s="126">
        <v>594.95000000000005</v>
      </c>
      <c r="L18" s="126">
        <v>242.06</v>
      </c>
      <c r="M18" s="87">
        <f t="shared" si="6"/>
        <v>14.340000000000003</v>
      </c>
      <c r="N18" s="86">
        <v>227.72</v>
      </c>
      <c r="O18" s="86">
        <v>213.79</v>
      </c>
      <c r="P18" s="87">
        <f t="shared" si="7"/>
        <v>13.829999999999984</v>
      </c>
      <c r="Q18" s="86">
        <v>199.96</v>
      </c>
      <c r="R18" s="86">
        <v>202.63</v>
      </c>
      <c r="S18" s="87">
        <f t="shared" si="8"/>
        <v>6.9000000000000057</v>
      </c>
      <c r="T18" s="130">
        <v>195.73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3147.95</v>
      </c>
      <c r="D19" s="87">
        <f t="shared" si="0"/>
        <v>-468.80999999999995</v>
      </c>
      <c r="E19" s="129">
        <v>3616.7599999999998</v>
      </c>
      <c r="F19" s="126">
        <v>907.64</v>
      </c>
      <c r="G19" s="127">
        <f t="shared" si="5"/>
        <v>-234.08000000000004</v>
      </c>
      <c r="H19" s="126">
        <v>1141.72</v>
      </c>
      <c r="I19" s="126">
        <v>1028.42</v>
      </c>
      <c r="J19" s="127">
        <f t="shared" si="1"/>
        <v>-174.54999999999995</v>
      </c>
      <c r="K19" s="126">
        <v>1202.97</v>
      </c>
      <c r="L19" s="126">
        <v>387.89</v>
      </c>
      <c r="M19" s="87">
        <f t="shared" si="6"/>
        <v>16.659999999999968</v>
      </c>
      <c r="N19" s="86">
        <v>371.23</v>
      </c>
      <c r="O19" s="86">
        <v>416.5</v>
      </c>
      <c r="P19" s="87">
        <f t="shared" si="7"/>
        <v>-42.660000000000025</v>
      </c>
      <c r="Q19" s="86">
        <v>459.16</v>
      </c>
      <c r="R19" s="86">
        <v>407.5</v>
      </c>
      <c r="S19" s="87">
        <f t="shared" si="8"/>
        <v>-34.180000000000007</v>
      </c>
      <c r="T19" s="130">
        <v>441.68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1432.6299999999999</v>
      </c>
      <c r="D20" s="87">
        <f t="shared" si="0"/>
        <v>-31.910000000000082</v>
      </c>
      <c r="E20" s="129">
        <v>1464.54</v>
      </c>
      <c r="F20" s="126">
        <v>471.21</v>
      </c>
      <c r="G20" s="127">
        <f t="shared" si="5"/>
        <v>-3.1500000000000341</v>
      </c>
      <c r="H20" s="126">
        <v>474.36</v>
      </c>
      <c r="I20" s="126">
        <v>431.17</v>
      </c>
      <c r="J20" s="127">
        <f t="shared" si="1"/>
        <v>3.0800000000000409</v>
      </c>
      <c r="K20" s="126">
        <v>428.09</v>
      </c>
      <c r="L20" s="126">
        <v>213.07</v>
      </c>
      <c r="M20" s="87">
        <f t="shared" si="6"/>
        <v>-2.5900000000000034</v>
      </c>
      <c r="N20" s="86">
        <v>215.66</v>
      </c>
      <c r="O20" s="86">
        <v>146.80000000000001</v>
      </c>
      <c r="P20" s="87">
        <f t="shared" si="7"/>
        <v>-20.78</v>
      </c>
      <c r="Q20" s="86">
        <v>167.58</v>
      </c>
      <c r="R20" s="86">
        <v>170.38</v>
      </c>
      <c r="S20" s="87">
        <f t="shared" si="8"/>
        <v>-8.4699999999999989</v>
      </c>
      <c r="T20" s="130">
        <v>178.85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1731.3200000000002</v>
      </c>
      <c r="D21" s="87">
        <f t="shared" si="0"/>
        <v>20.380000000000337</v>
      </c>
      <c r="E21" s="129">
        <v>1710.9399999999998</v>
      </c>
      <c r="F21" s="126">
        <v>490.84</v>
      </c>
      <c r="G21" s="127">
        <f t="shared" si="5"/>
        <v>7.0099999999999909</v>
      </c>
      <c r="H21" s="126">
        <v>483.83</v>
      </c>
      <c r="I21" s="126">
        <v>615.35</v>
      </c>
      <c r="J21" s="127">
        <f t="shared" si="1"/>
        <v>8.8000000000000682</v>
      </c>
      <c r="K21" s="126">
        <v>606.54999999999995</v>
      </c>
      <c r="L21" s="126">
        <v>237.05</v>
      </c>
      <c r="M21" s="87">
        <f t="shared" si="6"/>
        <v>11.590000000000003</v>
      </c>
      <c r="N21" s="86">
        <v>225.46</v>
      </c>
      <c r="O21" s="86">
        <v>192.65</v>
      </c>
      <c r="P21" s="87">
        <f t="shared" si="7"/>
        <v>-8.1800000000000068</v>
      </c>
      <c r="Q21" s="86">
        <v>200.83</v>
      </c>
      <c r="R21" s="86">
        <v>195.43</v>
      </c>
      <c r="S21" s="87">
        <f t="shared" si="8"/>
        <v>1.1599999999999966</v>
      </c>
      <c r="T21" s="130">
        <v>194.27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0</v>
      </c>
      <c r="D22" s="127">
        <f t="shared" si="0"/>
        <v>-3745.8900000000003</v>
      </c>
      <c r="E22" s="129">
        <v>3745.8900000000003</v>
      </c>
      <c r="F22" s="126"/>
      <c r="G22" s="127">
        <f t="shared" si="5"/>
        <v>-1219</v>
      </c>
      <c r="H22" s="126">
        <v>1219</v>
      </c>
      <c r="I22" s="126"/>
      <c r="J22" s="127">
        <f t="shared" si="1"/>
        <v>-1225.93</v>
      </c>
      <c r="K22" s="126">
        <v>1225.93</v>
      </c>
      <c r="L22" s="126"/>
      <c r="M22" s="87">
        <f t="shared" si="6"/>
        <v>-394.15</v>
      </c>
      <c r="N22" s="86">
        <v>394.15</v>
      </c>
      <c r="O22" s="86"/>
      <c r="P22" s="87">
        <f t="shared" si="7"/>
        <v>-465.77</v>
      </c>
      <c r="Q22" s="86">
        <v>465.77</v>
      </c>
      <c r="R22" s="86"/>
      <c r="S22" s="87">
        <f t="shared" si="8"/>
        <v>-441.04</v>
      </c>
      <c r="T22" s="130">
        <v>441.04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0</v>
      </c>
      <c r="D23" s="87">
        <f t="shared" si="0"/>
        <v>-1473.4</v>
      </c>
      <c r="E23" s="129">
        <v>1473.4</v>
      </c>
      <c r="F23" s="126"/>
      <c r="G23" s="127">
        <f t="shared" si="5"/>
        <v>-473.65</v>
      </c>
      <c r="H23" s="126">
        <v>473.65</v>
      </c>
      <c r="I23" s="126"/>
      <c r="J23" s="127">
        <f t="shared" si="1"/>
        <v>-436.32</v>
      </c>
      <c r="K23" s="126">
        <v>436.32</v>
      </c>
      <c r="L23" s="126"/>
      <c r="M23" s="87">
        <f t="shared" si="6"/>
        <v>-208.24</v>
      </c>
      <c r="N23" s="86">
        <v>208.24</v>
      </c>
      <c r="O23" s="86"/>
      <c r="P23" s="87">
        <f t="shared" si="7"/>
        <v>-172.15</v>
      </c>
      <c r="Q23" s="86">
        <v>172.15</v>
      </c>
      <c r="R23" s="86"/>
      <c r="S23" s="87">
        <f t="shared" si="8"/>
        <v>-183.04</v>
      </c>
      <c r="T23" s="130">
        <v>183.04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0</v>
      </c>
      <c r="D24" s="87">
        <f t="shared" si="0"/>
        <v>-1874.9999999999998</v>
      </c>
      <c r="E24" s="129">
        <v>1874.9999999999998</v>
      </c>
      <c r="F24" s="126"/>
      <c r="G24" s="127">
        <f t="shared" si="5"/>
        <v>-534.51</v>
      </c>
      <c r="H24" s="126">
        <v>534.51</v>
      </c>
      <c r="I24" s="126"/>
      <c r="J24" s="127">
        <f t="shared" si="1"/>
        <v>-644.66999999999996</v>
      </c>
      <c r="K24" s="126">
        <v>644.66999999999996</v>
      </c>
      <c r="L24" s="126"/>
      <c r="M24" s="87">
        <f t="shared" si="6"/>
        <v>-253.89</v>
      </c>
      <c r="N24" s="86">
        <v>253.89</v>
      </c>
      <c r="O24" s="86"/>
      <c r="P24" s="87">
        <f t="shared" si="7"/>
        <v>-225</v>
      </c>
      <c r="Q24" s="86">
        <v>225</v>
      </c>
      <c r="R24" s="86"/>
      <c r="S24" s="87">
        <f t="shared" si="8"/>
        <v>-216.93</v>
      </c>
      <c r="T24" s="130">
        <v>216.93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0</v>
      </c>
      <c r="D25" s="127">
        <f t="shared" si="0"/>
        <v>-3662.1600000000003</v>
      </c>
      <c r="E25" s="129">
        <v>3662.1600000000003</v>
      </c>
      <c r="F25" s="126"/>
      <c r="G25" s="127">
        <f t="shared" si="5"/>
        <v>-1191.32</v>
      </c>
      <c r="H25" s="126">
        <v>1191.32</v>
      </c>
      <c r="I25" s="126"/>
      <c r="J25" s="127">
        <f t="shared" si="1"/>
        <v>-1204.19</v>
      </c>
      <c r="K25" s="126">
        <v>1204.19</v>
      </c>
      <c r="L25" s="126"/>
      <c r="M25" s="127">
        <f t="shared" si="6"/>
        <v>-365.88</v>
      </c>
      <c r="N25" s="126">
        <v>365.88</v>
      </c>
      <c r="O25" s="126"/>
      <c r="P25" s="127">
        <f t="shared" si="7"/>
        <v>-465.45</v>
      </c>
      <c r="Q25" s="126">
        <v>465.45</v>
      </c>
      <c r="R25" s="126"/>
      <c r="S25" s="127">
        <f t="shared" si="8"/>
        <v>-435.32</v>
      </c>
      <c r="T25" s="132">
        <v>435.32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0</v>
      </c>
      <c r="D26" s="87">
        <f t="shared" si="0"/>
        <v>-1423.5</v>
      </c>
      <c r="E26" s="129">
        <v>1423.5</v>
      </c>
      <c r="F26" s="126"/>
      <c r="G26" s="127">
        <f t="shared" si="5"/>
        <v>-459.26</v>
      </c>
      <c r="H26" s="126">
        <v>459.26</v>
      </c>
      <c r="I26" s="126"/>
      <c r="J26" s="127">
        <f t="shared" si="1"/>
        <v>-416.19</v>
      </c>
      <c r="K26" s="126">
        <v>416.19</v>
      </c>
      <c r="L26" s="126"/>
      <c r="M26" s="87">
        <f t="shared" si="6"/>
        <v>-204.06</v>
      </c>
      <c r="N26" s="86">
        <v>204.06</v>
      </c>
      <c r="O26" s="86"/>
      <c r="P26" s="87">
        <f t="shared" si="7"/>
        <v>-162.81</v>
      </c>
      <c r="Q26" s="86">
        <v>162.81</v>
      </c>
      <c r="R26" s="86"/>
      <c r="S26" s="87">
        <f t="shared" si="8"/>
        <v>-181.18</v>
      </c>
      <c r="T26" s="130">
        <v>181.18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0</v>
      </c>
      <c r="D27" s="87">
        <f t="shared" si="0"/>
        <v>-1947.19</v>
      </c>
      <c r="E27" s="129">
        <v>1947.19</v>
      </c>
      <c r="F27" s="126"/>
      <c r="G27" s="127">
        <f t="shared" si="5"/>
        <v>-555.54</v>
      </c>
      <c r="H27" s="126">
        <v>555.54</v>
      </c>
      <c r="I27" s="126"/>
      <c r="J27" s="127">
        <f t="shared" si="1"/>
        <v>-649.71</v>
      </c>
      <c r="K27" s="126">
        <v>649.71</v>
      </c>
      <c r="L27" s="126"/>
      <c r="M27" s="87">
        <f t="shared" si="6"/>
        <v>-271.02999999999997</v>
      </c>
      <c r="N27" s="86">
        <v>271.02999999999997</v>
      </c>
      <c r="O27" s="86"/>
      <c r="P27" s="87">
        <f t="shared" si="7"/>
        <v>-242.51</v>
      </c>
      <c r="Q27" s="86">
        <v>242.51</v>
      </c>
      <c r="R27" s="86"/>
      <c r="S27" s="87">
        <f t="shared" si="8"/>
        <v>-228.4</v>
      </c>
      <c r="T27" s="130">
        <v>228.4</v>
      </c>
    </row>
    <row r="28" spans="1:23" s="79" customFormat="1" ht="15.75" customHeight="1" x14ac:dyDescent="0.15">
      <c r="A28" s="178" t="s">
        <v>43</v>
      </c>
      <c r="B28" s="78" t="s">
        <v>10</v>
      </c>
      <c r="C28" s="86">
        <f t="shared" si="9"/>
        <v>0</v>
      </c>
      <c r="D28" s="87">
        <f t="shared" si="0"/>
        <v>-3863.36</v>
      </c>
      <c r="E28" s="129">
        <v>3863.36</v>
      </c>
      <c r="F28" s="126"/>
      <c r="G28" s="127">
        <f t="shared" si="5"/>
        <v>-1248.77</v>
      </c>
      <c r="H28" s="126">
        <v>1248.77</v>
      </c>
      <c r="I28" s="126"/>
      <c r="J28" s="127">
        <f t="shared" si="1"/>
        <v>-1272.8800000000001</v>
      </c>
      <c r="K28" s="126">
        <v>1272.8800000000001</v>
      </c>
      <c r="L28" s="126"/>
      <c r="M28" s="87">
        <f t="shared" si="6"/>
        <v>-400.06</v>
      </c>
      <c r="N28" s="86">
        <v>400.06</v>
      </c>
      <c r="O28" s="86"/>
      <c r="P28" s="87">
        <f t="shared" si="7"/>
        <v>-492.36</v>
      </c>
      <c r="Q28" s="86">
        <v>492.36</v>
      </c>
      <c r="R28" s="86"/>
      <c r="S28" s="87">
        <f t="shared" si="8"/>
        <v>-449.29</v>
      </c>
      <c r="T28" s="130">
        <v>449.29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0</v>
      </c>
      <c r="D29" s="87">
        <f t="shared" si="0"/>
        <v>-1547.38</v>
      </c>
      <c r="E29" s="129">
        <v>1547.38</v>
      </c>
      <c r="F29" s="126"/>
      <c r="G29" s="127">
        <f t="shared" si="5"/>
        <v>-502.73</v>
      </c>
      <c r="H29" s="126">
        <v>502.73</v>
      </c>
      <c r="I29" s="126"/>
      <c r="J29" s="127">
        <f t="shared" si="1"/>
        <v>-461.18</v>
      </c>
      <c r="K29" s="126">
        <v>461.18</v>
      </c>
      <c r="L29" s="126"/>
      <c r="M29" s="87">
        <f t="shared" si="6"/>
        <v>-211.84</v>
      </c>
      <c r="N29" s="86">
        <v>211.84</v>
      </c>
      <c r="O29" s="86"/>
      <c r="P29" s="87">
        <f t="shared" si="7"/>
        <v>-178.02</v>
      </c>
      <c r="Q29" s="86">
        <v>178.02</v>
      </c>
      <c r="R29" s="86"/>
      <c r="S29" s="87">
        <f t="shared" si="8"/>
        <v>-193.61</v>
      </c>
      <c r="T29" s="130">
        <v>193.61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0</v>
      </c>
      <c r="D30" s="127">
        <f t="shared" si="0"/>
        <v>-2094.3500000000004</v>
      </c>
      <c r="E30" s="129">
        <v>2094.3500000000004</v>
      </c>
      <c r="F30" s="126"/>
      <c r="G30" s="127">
        <f t="shared" si="5"/>
        <v>-610.66999999999996</v>
      </c>
      <c r="H30" s="126">
        <v>610.66999999999996</v>
      </c>
      <c r="I30" s="126"/>
      <c r="J30" s="127">
        <f t="shared" si="1"/>
        <v>-710.91</v>
      </c>
      <c r="K30" s="126">
        <v>710.91</v>
      </c>
      <c r="L30" s="126"/>
      <c r="M30" s="127">
        <f t="shared" si="6"/>
        <v>-288.13</v>
      </c>
      <c r="N30" s="126">
        <v>288.13</v>
      </c>
      <c r="O30" s="126"/>
      <c r="P30" s="127">
        <f t="shared" si="7"/>
        <v>-248.51</v>
      </c>
      <c r="Q30" s="126">
        <v>248.51</v>
      </c>
      <c r="R30" s="126"/>
      <c r="S30" s="127">
        <f t="shared" si="8"/>
        <v>-236.13</v>
      </c>
      <c r="T30" s="132">
        <v>236.13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0</v>
      </c>
      <c r="D31" s="127">
        <f t="shared" si="0"/>
        <v>-3552.5299999999997</v>
      </c>
      <c r="E31" s="129">
        <v>3552.5299999999997</v>
      </c>
      <c r="F31" s="126"/>
      <c r="G31" s="127">
        <f t="shared" si="5"/>
        <v>-1133.2</v>
      </c>
      <c r="H31" s="126">
        <v>1133.2</v>
      </c>
      <c r="I31" s="126"/>
      <c r="J31" s="127">
        <f t="shared" si="1"/>
        <v>-1175.67</v>
      </c>
      <c r="K31" s="126">
        <v>1175.67</v>
      </c>
      <c r="L31" s="126"/>
      <c r="M31" s="127">
        <f t="shared" si="6"/>
        <v>-376.88</v>
      </c>
      <c r="N31" s="126">
        <v>376.88</v>
      </c>
      <c r="O31" s="126"/>
      <c r="P31" s="127">
        <f t="shared" si="7"/>
        <v>-452.49</v>
      </c>
      <c r="Q31" s="126">
        <v>452.49</v>
      </c>
      <c r="R31" s="126"/>
      <c r="S31" s="127">
        <f t="shared" si="8"/>
        <v>-414.29</v>
      </c>
      <c r="T31" s="132">
        <v>414.29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0</v>
      </c>
      <c r="D32" s="127">
        <f t="shared" si="0"/>
        <v>-1462.82</v>
      </c>
      <c r="E32" s="129">
        <v>1462.82</v>
      </c>
      <c r="F32" s="126"/>
      <c r="G32" s="127">
        <f t="shared" si="5"/>
        <v>-482.25</v>
      </c>
      <c r="H32" s="126">
        <v>482.25</v>
      </c>
      <c r="I32" s="126"/>
      <c r="J32" s="127">
        <f t="shared" si="1"/>
        <v>-426.77</v>
      </c>
      <c r="K32" s="126">
        <v>426.77</v>
      </c>
      <c r="L32" s="126"/>
      <c r="M32" s="127">
        <f t="shared" si="6"/>
        <v>-201.13</v>
      </c>
      <c r="N32" s="126">
        <v>201.13</v>
      </c>
      <c r="O32" s="126"/>
      <c r="P32" s="127">
        <f t="shared" si="7"/>
        <v>-170.34</v>
      </c>
      <c r="Q32" s="126">
        <v>170.34</v>
      </c>
      <c r="R32" s="126"/>
      <c r="S32" s="127">
        <f t="shared" si="8"/>
        <v>-182.33</v>
      </c>
      <c r="T32" s="132">
        <v>182.33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0</v>
      </c>
      <c r="D33" s="87">
        <f t="shared" si="0"/>
        <v>-1913.65</v>
      </c>
      <c r="E33" s="129">
        <v>1913.65</v>
      </c>
      <c r="F33" s="126"/>
      <c r="G33" s="127">
        <f t="shared" si="5"/>
        <v>-544.1</v>
      </c>
      <c r="H33" s="126">
        <v>544.1</v>
      </c>
      <c r="I33" s="126"/>
      <c r="J33" s="127">
        <f t="shared" si="1"/>
        <v>-647.83000000000004</v>
      </c>
      <c r="K33" s="126">
        <v>647.83000000000004</v>
      </c>
      <c r="L33" s="126"/>
      <c r="M33" s="87">
        <f t="shared" si="6"/>
        <v>-268.45</v>
      </c>
      <c r="N33" s="86">
        <v>268.45</v>
      </c>
      <c r="O33" s="86"/>
      <c r="P33" s="87">
        <f t="shared" si="7"/>
        <v>-234.19</v>
      </c>
      <c r="Q33" s="86">
        <v>234.19</v>
      </c>
      <c r="R33" s="86"/>
      <c r="S33" s="87">
        <f t="shared" si="8"/>
        <v>-219.08</v>
      </c>
      <c r="T33" s="130">
        <v>219.08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-3792.33</v>
      </c>
      <c r="E34" s="129">
        <v>3792.33</v>
      </c>
      <c r="F34" s="126"/>
      <c r="G34" s="127">
        <f t="shared" si="5"/>
        <v>-1210.3900000000001</v>
      </c>
      <c r="H34" s="126">
        <v>1210.3900000000001</v>
      </c>
      <c r="I34" s="126"/>
      <c r="J34" s="127">
        <f t="shared" si="1"/>
        <v>-1271.98</v>
      </c>
      <c r="K34" s="126">
        <v>1271.98</v>
      </c>
      <c r="L34" s="126"/>
      <c r="M34" s="87">
        <f t="shared" si="6"/>
        <v>-393.85</v>
      </c>
      <c r="N34" s="86">
        <v>393.85</v>
      </c>
      <c r="O34" s="126"/>
      <c r="P34" s="87">
        <f t="shared" si="7"/>
        <v>-484.8</v>
      </c>
      <c r="Q34" s="86">
        <v>484.8</v>
      </c>
      <c r="R34" s="126"/>
      <c r="S34" s="87">
        <f t="shared" si="8"/>
        <v>-431.31</v>
      </c>
      <c r="T34" s="130">
        <v>431.31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-1526.07</v>
      </c>
      <c r="E35" s="129">
        <v>1526.07</v>
      </c>
      <c r="F35" s="126"/>
      <c r="G35" s="127">
        <f t="shared" si="5"/>
        <v>-491.97</v>
      </c>
      <c r="H35" s="126">
        <v>491.97</v>
      </c>
      <c r="I35" s="126"/>
      <c r="J35" s="127">
        <f t="shared" si="1"/>
        <v>-452.05</v>
      </c>
      <c r="K35" s="126">
        <v>452.05</v>
      </c>
      <c r="L35" s="126"/>
      <c r="M35" s="87">
        <f t="shared" si="6"/>
        <v>-211.62</v>
      </c>
      <c r="N35" s="86">
        <v>211.62</v>
      </c>
      <c r="O35" s="86"/>
      <c r="P35" s="87">
        <f t="shared" si="7"/>
        <v>-183.48</v>
      </c>
      <c r="Q35" s="86">
        <v>183.48</v>
      </c>
      <c r="R35" s="86"/>
      <c r="S35" s="87">
        <f t="shared" si="8"/>
        <v>-186.95</v>
      </c>
      <c r="T35" s="130">
        <v>186.95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-1850.22</v>
      </c>
      <c r="E36" s="129">
        <v>1850.22</v>
      </c>
      <c r="F36" s="126"/>
      <c r="G36" s="127">
        <f t="shared" si="5"/>
        <v>-525.07000000000005</v>
      </c>
      <c r="H36" s="126">
        <v>525.07000000000005</v>
      </c>
      <c r="I36" s="126"/>
      <c r="J36" s="127">
        <f t="shared" si="1"/>
        <v>-633</v>
      </c>
      <c r="K36" s="126">
        <v>633</v>
      </c>
      <c r="L36" s="126"/>
      <c r="M36" s="127">
        <f t="shared" si="6"/>
        <v>-260.12</v>
      </c>
      <c r="N36" s="126">
        <v>260.12</v>
      </c>
      <c r="O36" s="126"/>
      <c r="P36" s="127">
        <f t="shared" si="7"/>
        <v>-221.6</v>
      </c>
      <c r="Q36" s="126">
        <v>221.6</v>
      </c>
      <c r="R36" s="126"/>
      <c r="S36" s="127">
        <f t="shared" si="8"/>
        <v>-210.43</v>
      </c>
      <c r="T36" s="132">
        <v>210.43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-3876.8599999999997</v>
      </c>
      <c r="E37" s="129">
        <v>3876.8599999999997</v>
      </c>
      <c r="F37" s="86"/>
      <c r="G37" s="87">
        <f t="shared" si="5"/>
        <v>-1238.3699999999999</v>
      </c>
      <c r="H37" s="86">
        <v>1238.3699999999999</v>
      </c>
      <c r="I37" s="86"/>
      <c r="J37" s="87">
        <f t="shared" si="1"/>
        <v>-1283.81</v>
      </c>
      <c r="K37" s="86">
        <v>1283.81</v>
      </c>
      <c r="L37" s="86"/>
      <c r="M37" s="87">
        <f t="shared" si="6"/>
        <v>-407.3</v>
      </c>
      <c r="N37" s="86">
        <v>407.3</v>
      </c>
      <c r="O37" s="86"/>
      <c r="P37" s="87">
        <f t="shared" si="7"/>
        <v>-494.62</v>
      </c>
      <c r="Q37" s="86">
        <v>494.62</v>
      </c>
      <c r="R37" s="86"/>
      <c r="S37" s="87">
        <f t="shared" si="8"/>
        <v>-452.76</v>
      </c>
      <c r="T37" s="130">
        <v>452.76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-1569.41</v>
      </c>
      <c r="E38" s="129">
        <v>1569.41</v>
      </c>
      <c r="F38" s="86"/>
      <c r="G38" s="87">
        <f t="shared" si="5"/>
        <v>-524.87</v>
      </c>
      <c r="H38" s="86">
        <v>524.87</v>
      </c>
      <c r="I38" s="86"/>
      <c r="J38" s="87">
        <f t="shared" si="1"/>
        <v>-462.74</v>
      </c>
      <c r="K38" s="86">
        <v>462.74</v>
      </c>
      <c r="L38" s="86"/>
      <c r="M38" s="87">
        <f t="shared" si="6"/>
        <v>-195.03</v>
      </c>
      <c r="N38" s="86">
        <v>195.03</v>
      </c>
      <c r="O38" s="86"/>
      <c r="P38" s="87">
        <f t="shared" si="7"/>
        <v>-186.92</v>
      </c>
      <c r="Q38" s="86">
        <v>186.92</v>
      </c>
      <c r="R38" s="86"/>
      <c r="S38" s="87">
        <f t="shared" si="8"/>
        <v>-199.85</v>
      </c>
      <c r="T38" s="130">
        <v>199.85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-2025.52</v>
      </c>
      <c r="E39" s="129">
        <v>2025.52</v>
      </c>
      <c r="F39" s="86"/>
      <c r="G39" s="87">
        <f t="shared" si="5"/>
        <v>-578.42999999999995</v>
      </c>
      <c r="H39" s="86">
        <v>578.42999999999995</v>
      </c>
      <c r="I39" s="86"/>
      <c r="J39" s="87">
        <f t="shared" si="1"/>
        <v>-683.08</v>
      </c>
      <c r="K39" s="86">
        <v>683.08</v>
      </c>
      <c r="L39" s="86"/>
      <c r="M39" s="87">
        <f t="shared" si="6"/>
        <v>-281.75</v>
      </c>
      <c r="N39" s="86">
        <v>281.75</v>
      </c>
      <c r="O39" s="86"/>
      <c r="P39" s="87">
        <f t="shared" si="7"/>
        <v>-245.9</v>
      </c>
      <c r="Q39" s="86">
        <v>245.9</v>
      </c>
      <c r="R39" s="86"/>
      <c r="S39" s="87">
        <f t="shared" si="8"/>
        <v>-236.36</v>
      </c>
      <c r="T39" s="130">
        <v>236.36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-3698.8199999999997</v>
      </c>
      <c r="E40" s="129">
        <v>3698.8199999999997</v>
      </c>
      <c r="F40" s="86"/>
      <c r="G40" s="87">
        <f t="shared" si="5"/>
        <v>-1169.72</v>
      </c>
      <c r="H40" s="86">
        <v>1169.72</v>
      </c>
      <c r="I40" s="86"/>
      <c r="J40" s="87">
        <f t="shared" si="1"/>
        <v>-1224.69</v>
      </c>
      <c r="K40" s="86">
        <v>1224.69</v>
      </c>
      <c r="L40" s="86"/>
      <c r="M40" s="87">
        <f t="shared" si="6"/>
        <v>-395.43</v>
      </c>
      <c r="N40" s="86">
        <v>395.43</v>
      </c>
      <c r="O40" s="86"/>
      <c r="P40" s="87">
        <f t="shared" si="7"/>
        <v>-483.66</v>
      </c>
      <c r="Q40" s="86">
        <v>483.66</v>
      </c>
      <c r="R40" s="86"/>
      <c r="S40" s="87">
        <f t="shared" si="8"/>
        <v>-425.32</v>
      </c>
      <c r="T40" s="130">
        <v>425.32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-1333.14</v>
      </c>
      <c r="E41" s="129">
        <v>1333.14</v>
      </c>
      <c r="F41" s="89"/>
      <c r="G41" s="87">
        <f t="shared" si="5"/>
        <v>-422.34</v>
      </c>
      <c r="H41" s="89">
        <v>422.34</v>
      </c>
      <c r="I41" s="89"/>
      <c r="J41" s="87">
        <f t="shared" si="1"/>
        <v>-391.15</v>
      </c>
      <c r="K41" s="89">
        <v>391.15</v>
      </c>
      <c r="L41" s="89"/>
      <c r="M41" s="87">
        <f t="shared" si="6"/>
        <v>-194.08</v>
      </c>
      <c r="N41" s="89">
        <v>194.08</v>
      </c>
      <c r="O41" s="89"/>
      <c r="P41" s="87">
        <f t="shared" si="7"/>
        <v>-160.07</v>
      </c>
      <c r="Q41" s="89">
        <v>160.07</v>
      </c>
      <c r="R41" s="89"/>
      <c r="S41" s="87">
        <f t="shared" si="8"/>
        <v>-165.5</v>
      </c>
      <c r="T41" s="133">
        <v>165.5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-1917.1799999999998</v>
      </c>
      <c r="E42" s="129">
        <v>1917.1799999999998</v>
      </c>
      <c r="F42" s="86"/>
      <c r="G42" s="87">
        <f t="shared" si="5"/>
        <v>-544.17999999999995</v>
      </c>
      <c r="H42" s="86">
        <v>544.17999999999995</v>
      </c>
      <c r="I42" s="86"/>
      <c r="J42" s="87">
        <f t="shared" si="1"/>
        <v>-652.41</v>
      </c>
      <c r="K42" s="86">
        <v>652.41</v>
      </c>
      <c r="L42" s="86"/>
      <c r="M42" s="87">
        <f t="shared" si="6"/>
        <v>-274.26</v>
      </c>
      <c r="N42" s="86">
        <v>274.26</v>
      </c>
      <c r="O42" s="86"/>
      <c r="P42" s="87">
        <f t="shared" si="7"/>
        <v>-226.84</v>
      </c>
      <c r="Q42" s="86">
        <v>226.84</v>
      </c>
      <c r="R42" s="86"/>
      <c r="S42" s="87">
        <f t="shared" si="8"/>
        <v>-219.49</v>
      </c>
      <c r="T42" s="130">
        <v>219.49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-3930.33</v>
      </c>
      <c r="E43" s="129">
        <v>3930.33</v>
      </c>
      <c r="F43" s="86"/>
      <c r="G43" s="87">
        <f t="shared" si="5"/>
        <v>-1233.97</v>
      </c>
      <c r="H43" s="86">
        <v>1233.97</v>
      </c>
      <c r="I43" s="86"/>
      <c r="J43" s="87">
        <f t="shared" si="1"/>
        <v>-1310.4000000000001</v>
      </c>
      <c r="K43" s="86">
        <v>1310.4000000000001</v>
      </c>
      <c r="L43" s="86"/>
      <c r="M43" s="87">
        <f t="shared" si="6"/>
        <v>-433.6</v>
      </c>
      <c r="N43" s="86">
        <v>433.6</v>
      </c>
      <c r="O43" s="86"/>
      <c r="P43" s="87">
        <f t="shared" si="7"/>
        <v>-505.83</v>
      </c>
      <c r="Q43" s="86">
        <v>505.83</v>
      </c>
      <c r="R43" s="86"/>
      <c r="S43" s="87">
        <f t="shared" si="8"/>
        <v>-446.53</v>
      </c>
      <c r="T43" s="130">
        <v>446.53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-1477.3000000000002</v>
      </c>
      <c r="E44" s="129">
        <v>1477.3000000000002</v>
      </c>
      <c r="F44" s="86"/>
      <c r="G44" s="87">
        <f t="shared" si="5"/>
        <v>-473.08</v>
      </c>
      <c r="H44" s="86">
        <v>473.08</v>
      </c>
      <c r="I44" s="86"/>
      <c r="J44" s="87">
        <f t="shared" si="1"/>
        <v>-435.9</v>
      </c>
      <c r="K44" s="86">
        <v>435.9</v>
      </c>
      <c r="L44" s="86"/>
      <c r="M44" s="87">
        <f t="shared" si="6"/>
        <v>-206.49</v>
      </c>
      <c r="N44" s="86">
        <v>206.49</v>
      </c>
      <c r="O44" s="86"/>
      <c r="P44" s="87">
        <f t="shared" si="7"/>
        <v>-168.68</v>
      </c>
      <c r="Q44" s="86">
        <v>168.68</v>
      </c>
      <c r="R44" s="86"/>
      <c r="S44" s="87">
        <f t="shared" si="8"/>
        <v>-193.15</v>
      </c>
      <c r="T44" s="130">
        <v>193.15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-1912.58</v>
      </c>
      <c r="E45" s="134">
        <v>1912.58</v>
      </c>
      <c r="F45" s="91"/>
      <c r="G45" s="92">
        <f t="shared" si="5"/>
        <v>-539</v>
      </c>
      <c r="H45" s="91">
        <v>539</v>
      </c>
      <c r="I45" s="91"/>
      <c r="J45" s="92">
        <f t="shared" si="1"/>
        <v>-648.84</v>
      </c>
      <c r="K45" s="91">
        <v>648.84</v>
      </c>
      <c r="L45" s="91"/>
      <c r="M45" s="92">
        <f t="shared" si="6"/>
        <v>-267.81</v>
      </c>
      <c r="N45" s="91">
        <v>267.81</v>
      </c>
      <c r="O45" s="91"/>
      <c r="P45" s="92">
        <f t="shared" si="7"/>
        <v>-238.13</v>
      </c>
      <c r="Q45" s="91">
        <v>238.13</v>
      </c>
      <c r="R45" s="91"/>
      <c r="S45" s="92">
        <f t="shared" si="8"/>
        <v>-218.8</v>
      </c>
      <c r="T45" s="135">
        <v>218.8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2403.69</v>
      </c>
      <c r="I49" s="109"/>
      <c r="J49" s="109"/>
      <c r="K49" s="109">
        <f>SUM(K40+K43)</f>
        <v>2535.09</v>
      </c>
      <c r="L49" s="109"/>
      <c r="M49" s="109"/>
      <c r="N49" s="109">
        <f>SUM(N40+N43)</f>
        <v>829.03</v>
      </c>
      <c r="O49" s="109"/>
      <c r="P49" s="109"/>
      <c r="Q49" s="109">
        <f>SUM(T40+T43)</f>
        <v>871.84999999999991</v>
      </c>
      <c r="R49" s="109"/>
      <c r="S49" s="109"/>
      <c r="T49" s="109">
        <f>SUM(Q40+Q43)</f>
        <v>989.49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B2" sqref="B2:X2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44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6" t="s">
        <v>45</v>
      </c>
      <c r="W3" s="212" t="s">
        <v>46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47</v>
      </c>
      <c r="Q4" s="220"/>
      <c r="R4" s="221"/>
      <c r="S4" s="222" t="s">
        <v>33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34</v>
      </c>
      <c r="E5" s="37" t="s">
        <v>1</v>
      </c>
      <c r="F5" s="38" t="s">
        <v>48</v>
      </c>
      <c r="G5" s="59" t="s">
        <v>49</v>
      </c>
      <c r="H5" s="39" t="s">
        <v>25</v>
      </c>
      <c r="I5" s="137" t="s">
        <v>29</v>
      </c>
      <c r="J5" s="100" t="s">
        <v>50</v>
      </c>
      <c r="K5" s="40" t="s">
        <v>25</v>
      </c>
      <c r="L5" s="101" t="s">
        <v>37</v>
      </c>
      <c r="M5" s="59" t="s">
        <v>50</v>
      </c>
      <c r="N5" s="39" t="s">
        <v>25</v>
      </c>
      <c r="O5" s="60" t="s">
        <v>51</v>
      </c>
      <c r="P5" s="120" t="s">
        <v>49</v>
      </c>
      <c r="Q5" s="121" t="s">
        <v>25</v>
      </c>
      <c r="R5" s="122" t="s">
        <v>37</v>
      </c>
      <c r="S5" s="138" t="s">
        <v>49</v>
      </c>
      <c r="T5" s="124" t="s">
        <v>25</v>
      </c>
      <c r="U5" s="125" t="s">
        <v>52</v>
      </c>
      <c r="V5" s="139" t="s">
        <v>53</v>
      </c>
      <c r="W5" s="39" t="s">
        <v>25</v>
      </c>
      <c r="X5" s="48" t="s">
        <v>54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55</v>
      </c>
      <c r="C7" s="208"/>
      <c r="D7" s="22">
        <f>SUM(D8:D10)</f>
        <v>6263470</v>
      </c>
      <c r="E7" s="23">
        <f>D7-F7</f>
        <v>-13995845</v>
      </c>
      <c r="F7" s="24">
        <f>SUM(F8:F10)</f>
        <v>20259315</v>
      </c>
      <c r="G7" s="22">
        <f>SUM(G8:G10)</f>
        <v>2071595</v>
      </c>
      <c r="H7" s="23">
        <f t="shared" ref="H7:H46" si="0">G7-I7</f>
        <v>-4553937</v>
      </c>
      <c r="I7" s="140">
        <f>SUM(I8:I10)</f>
        <v>6625532</v>
      </c>
      <c r="J7" s="22">
        <f>SUM(J8:J10)</f>
        <v>1883923</v>
      </c>
      <c r="K7" s="23">
        <f>J7-L7</f>
        <v>-4595353</v>
      </c>
      <c r="L7" s="24">
        <f>SUM(L8:L10)</f>
        <v>6479276</v>
      </c>
      <c r="M7" s="22">
        <f>SUM(M8:M10)</f>
        <v>762473</v>
      </c>
      <c r="N7" s="23">
        <f>M7-O7</f>
        <v>-1516500</v>
      </c>
      <c r="O7" s="141">
        <f>SUM(O8:O10)</f>
        <v>2278973</v>
      </c>
      <c r="P7" s="22">
        <f>SUM(P8:P10)</f>
        <v>732010</v>
      </c>
      <c r="Q7" s="23">
        <f>P7-R7</f>
        <v>-1654406</v>
      </c>
      <c r="R7" s="24">
        <f>SUM(R8:R10)</f>
        <v>2386416</v>
      </c>
      <c r="S7" s="25">
        <f>SUM(S8:S10)</f>
        <v>813469</v>
      </c>
      <c r="T7" s="23">
        <f>S7-U7</f>
        <v>-1675649</v>
      </c>
      <c r="U7" s="51">
        <f>SUM(U8:U10)</f>
        <v>2489118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41</v>
      </c>
      <c r="C8" s="13" t="s">
        <v>56</v>
      </c>
      <c r="D8" s="26">
        <f>SUM(D11,D14,D17,D20,D23,D26,D29,D32,D35,D38,D41,D44)</f>
        <v>2849236</v>
      </c>
      <c r="E8" s="27">
        <f>D8-F8</f>
        <v>-6081567</v>
      </c>
      <c r="F8" s="45">
        <f t="shared" ref="F8:G10" si="1">SUM(F11,F14,F17,F20,F23,F26,F29,F32,F35,F38,F41,F44)</f>
        <v>8930803</v>
      </c>
      <c r="G8" s="26">
        <f t="shared" si="1"/>
        <v>917018</v>
      </c>
      <c r="H8" s="27">
        <f t="shared" si="0"/>
        <v>-2108181</v>
      </c>
      <c r="I8" s="142">
        <f>SUM(I11+I14+I17+I20+I23+I26+I29+I32+I35+I38+I41+I44)</f>
        <v>3025199</v>
      </c>
      <c r="J8" s="26">
        <f>SUM(J11,J14,J17,J20,J23,J26,J29,J32,J35,J38,J41,J44)</f>
        <v>953701</v>
      </c>
      <c r="K8" s="27">
        <f>J8-L8</f>
        <v>-2042171</v>
      </c>
      <c r="L8" s="45">
        <f>SUM(L11+L14+L17+L20+L23+L26+L29+L32+L35+L38+L41+L44)</f>
        <v>2995872</v>
      </c>
      <c r="M8" s="26">
        <f>SUM(M11,M14,M17,M20,M23,M26,M29,M32,M35,M38,M41,M44)</f>
        <v>272193</v>
      </c>
      <c r="N8" s="27">
        <f>M8-O8</f>
        <v>-468508</v>
      </c>
      <c r="O8" s="143">
        <f>SUM(O11+O14+O17+O20+O23+O26+O29+O32+O35+O38+O41+O44)</f>
        <v>740701</v>
      </c>
      <c r="P8" s="26">
        <f>SUM(P11,P14,P17,P20,P23,P26,P29,P32,P35,P38,P41,P44)</f>
        <v>337898</v>
      </c>
      <c r="Q8" s="27">
        <f>P8-R8</f>
        <v>-732418</v>
      </c>
      <c r="R8" s="45">
        <f>SUM(R11+R14+R17+R20+R23+R26+R29+R32+R35+R38+R41+R44)</f>
        <v>1070316</v>
      </c>
      <c r="S8" s="33">
        <f>SUM(S11,S14,S17,S20,S23,S26,S29,S32,S35,S38,S41,S44)</f>
        <v>368426</v>
      </c>
      <c r="T8" s="27">
        <f>S8-U8</f>
        <v>-730289</v>
      </c>
      <c r="U8" s="62">
        <f>SUM(U11+U14+U17+U20+U23+U26+U29+U32+U35+U38+U41+U44)</f>
        <v>1098715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57</v>
      </c>
      <c r="D9" s="28">
        <f>SUM(D12,D15,D18,D21,D24,D27,D30,D33,D36,D39,D42,D45)</f>
        <v>2422774</v>
      </c>
      <c r="E9" s="29">
        <f>D9-F9</f>
        <v>-5787715</v>
      </c>
      <c r="F9" s="29">
        <f t="shared" si="1"/>
        <v>8210489</v>
      </c>
      <c r="G9" s="28">
        <f t="shared" si="1"/>
        <v>866604</v>
      </c>
      <c r="H9" s="29">
        <f t="shared" si="0"/>
        <v>-1819035</v>
      </c>
      <c r="I9" s="144">
        <f>SUM(I12+I15+I18+I21+I24+I27+I30+I33+I36+I39+I42+I45)</f>
        <v>2685639</v>
      </c>
      <c r="J9" s="28">
        <f>SUM(J12,J15,J18,J21,J24,J27,J30,J33,J36,J39,J42,J45)</f>
        <v>582378</v>
      </c>
      <c r="K9" s="29">
        <f>J9-L9</f>
        <v>-1835745</v>
      </c>
      <c r="L9" s="46">
        <f>SUM(L12+L15+L18+L21+L24+L27+L30+L33+L36+L39+L42+L45)</f>
        <v>2418123</v>
      </c>
      <c r="M9" s="28">
        <f>SUM(M12,M15,M18,M21,M24,M27,M30,M33,M36,M39,M42,M45)</f>
        <v>365246</v>
      </c>
      <c r="N9" s="29">
        <f>M9-O9</f>
        <v>-775717</v>
      </c>
      <c r="O9" s="145">
        <f>SUM(O12+O15+O18+O21+O24+O27+O30+O33+O36+O39+O42+O45)</f>
        <v>1140963</v>
      </c>
      <c r="P9" s="28">
        <f>SUM(P12,P15,P18,P21,P24,P27,P30,P33,P36,P39,P42,P45)</f>
        <v>284754</v>
      </c>
      <c r="Q9" s="29">
        <f>P9-R9</f>
        <v>-678620</v>
      </c>
      <c r="R9" s="46">
        <f>SUM(R12+R15+R18+R21+R24+R27+R30+R33+R36+R39+R42+R45)</f>
        <v>963374</v>
      </c>
      <c r="S9" s="34">
        <f>SUM(S12,S15,S18,S21,S24,S27,S30,S33,S36,S39,S42,S45)</f>
        <v>323792</v>
      </c>
      <c r="T9" s="29">
        <f>S9-U9</f>
        <v>-678598</v>
      </c>
      <c r="U9" s="63">
        <f>SUM(U12+U15+U18+U21+U24+U27+U30+U33+U36+U39+U42+U45)</f>
        <v>1002390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58</v>
      </c>
      <c r="D10" s="30">
        <f>SUM(D13,D16,D19,D22,D25,D28,D31,D34,D37,D40,D43,D46)</f>
        <v>991460</v>
      </c>
      <c r="E10" s="31">
        <f>D10-F10</f>
        <v>-2126563</v>
      </c>
      <c r="F10" s="31">
        <f t="shared" si="1"/>
        <v>3118023</v>
      </c>
      <c r="G10" s="30">
        <f t="shared" si="1"/>
        <v>287973</v>
      </c>
      <c r="H10" s="31">
        <f t="shared" si="0"/>
        <v>-626721</v>
      </c>
      <c r="I10" s="146">
        <f>SUM(I13+I16+I19+I22+I25+I28+I31+I34+I37+I40+I43+I46)</f>
        <v>914694</v>
      </c>
      <c r="J10" s="30">
        <f>SUM(J13,J16,J19,J22,J25,J28,J31,J34,J37,J40,J43,J46)</f>
        <v>347844</v>
      </c>
      <c r="K10" s="31">
        <f>J10-L10</f>
        <v>-717437</v>
      </c>
      <c r="L10" s="47">
        <f>SUM(L13+L16+L19+L22+L25+L28+L31+L34+L37+L40+L43+L46)</f>
        <v>1065281</v>
      </c>
      <c r="M10" s="30">
        <f>SUM(M13,M16,M19,M22,M25,M28,M31,M34,M37,M40,M43,M46)</f>
        <v>125034</v>
      </c>
      <c r="N10" s="31">
        <f>M10-O10</f>
        <v>-272275</v>
      </c>
      <c r="O10" s="147">
        <f>SUM(O13+O16+O19+O22+O25+O28+O31+O34+O37+O40+O43+O46)</f>
        <v>397309</v>
      </c>
      <c r="P10" s="30">
        <f>SUM(P13,P16,P19,P22,P25,P28,P31,P34,P37,P40,P43,P46)</f>
        <v>109358</v>
      </c>
      <c r="Q10" s="31">
        <f>P10-R10</f>
        <v>-243368</v>
      </c>
      <c r="R10" s="47">
        <f>SUM(R13+R16+R19+R22+R25+R28+R31+R34+R37+R40+R43+R46)</f>
        <v>352726</v>
      </c>
      <c r="S10" s="35">
        <f>SUM(S13,S16,S19,S22,S25,S28,S31,S34,S37,S40,S43,S46)</f>
        <v>121251</v>
      </c>
      <c r="T10" s="31">
        <f>S10-U10</f>
        <v>-266762</v>
      </c>
      <c r="U10" s="64">
        <f>SUM(U13+U16+U19+U22+U25+U28+U31+U34+U37+U40+U43+U46)</f>
        <v>388013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59</v>
      </c>
      <c r="C11" s="17" t="s">
        <v>56</v>
      </c>
      <c r="D11" s="22">
        <f>SUM(G11+J11+M11+S11+P11)</f>
        <v>745487</v>
      </c>
      <c r="E11" s="23">
        <f t="shared" ref="E11:E46" si="2">D11-F11</f>
        <v>-16815</v>
      </c>
      <c r="F11" s="24">
        <v>762302</v>
      </c>
      <c r="G11" s="22">
        <v>244268</v>
      </c>
      <c r="H11" s="23">
        <f t="shared" si="0"/>
        <v>-8761</v>
      </c>
      <c r="I11" s="140">
        <v>253029</v>
      </c>
      <c r="J11" s="22">
        <v>247858</v>
      </c>
      <c r="K11" s="23">
        <f t="shared" ref="K11:K45" si="3">J11-L11</f>
        <v>-12477</v>
      </c>
      <c r="L11" s="141">
        <v>260335</v>
      </c>
      <c r="M11" s="22">
        <v>71328</v>
      </c>
      <c r="N11" s="23">
        <f t="shared" ref="N11:N45" si="4">M11-O11</f>
        <v>11181</v>
      </c>
      <c r="O11" s="25">
        <v>60147</v>
      </c>
      <c r="P11" s="22">
        <v>87971</v>
      </c>
      <c r="Q11" s="23">
        <f>P11-R11</f>
        <v>-3178</v>
      </c>
      <c r="R11" s="24">
        <v>91149</v>
      </c>
      <c r="S11" s="25">
        <v>94062</v>
      </c>
      <c r="T11" s="23">
        <f t="shared" ref="T11:T45" si="5">S11-U11</f>
        <v>-3580</v>
      </c>
      <c r="U11" s="148">
        <v>97642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57</v>
      </c>
      <c r="D12" s="22">
        <f t="shared" ref="D12:D46" si="6">SUM(G12+J12+M12+S12+P12)</f>
        <v>599915</v>
      </c>
      <c r="E12" s="32">
        <f>D12-F12</f>
        <v>-82312</v>
      </c>
      <c r="F12" s="24">
        <v>682227</v>
      </c>
      <c r="G12" s="22">
        <v>215543</v>
      </c>
      <c r="H12" s="23">
        <f t="shared" si="0"/>
        <v>-8547</v>
      </c>
      <c r="I12" s="140">
        <v>224090</v>
      </c>
      <c r="J12" s="22">
        <v>145174</v>
      </c>
      <c r="K12" s="23">
        <f t="shared" si="3"/>
        <v>-49424</v>
      </c>
      <c r="L12" s="141">
        <v>194598</v>
      </c>
      <c r="M12" s="22">
        <v>87338</v>
      </c>
      <c r="N12" s="23">
        <f t="shared" si="4"/>
        <v>-11326</v>
      </c>
      <c r="O12" s="25">
        <v>98664</v>
      </c>
      <c r="P12" s="22">
        <v>71257</v>
      </c>
      <c r="Q12" s="23">
        <f t="shared" ref="Q12:Q45" si="7">P12-R12</f>
        <v>-13903</v>
      </c>
      <c r="R12" s="24">
        <v>85160</v>
      </c>
      <c r="S12" s="25">
        <v>80603</v>
      </c>
      <c r="T12" s="23">
        <f t="shared" si="5"/>
        <v>888</v>
      </c>
      <c r="U12" s="148">
        <v>79715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58</v>
      </c>
      <c r="D13" s="22">
        <f t="shared" si="6"/>
        <v>240999</v>
      </c>
      <c r="E13" s="23">
        <f t="shared" si="2"/>
        <v>-13936</v>
      </c>
      <c r="F13" s="24">
        <v>254935</v>
      </c>
      <c r="G13" s="22">
        <v>71117</v>
      </c>
      <c r="H13" s="23">
        <f t="shared" si="0"/>
        <v>-3848</v>
      </c>
      <c r="I13" s="140">
        <v>74965</v>
      </c>
      <c r="J13" s="22">
        <v>84220</v>
      </c>
      <c r="K13" s="23">
        <f t="shared" si="3"/>
        <v>-4784</v>
      </c>
      <c r="L13" s="141">
        <v>89004</v>
      </c>
      <c r="M13" s="22">
        <v>30384</v>
      </c>
      <c r="N13" s="23">
        <f t="shared" si="4"/>
        <v>643</v>
      </c>
      <c r="O13" s="25">
        <v>29741</v>
      </c>
      <c r="P13" s="22">
        <v>26126</v>
      </c>
      <c r="Q13" s="23">
        <f t="shared" si="7"/>
        <v>-3237</v>
      </c>
      <c r="R13" s="24">
        <v>29363</v>
      </c>
      <c r="S13" s="25">
        <v>29152</v>
      </c>
      <c r="T13" s="23">
        <f t="shared" si="5"/>
        <v>-2710</v>
      </c>
      <c r="U13" s="148">
        <v>31862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6"/>
        <v>708836</v>
      </c>
      <c r="E14" s="23">
        <f t="shared" si="2"/>
        <v>22911</v>
      </c>
      <c r="F14" s="24">
        <v>685925</v>
      </c>
      <c r="G14" s="22">
        <v>229205</v>
      </c>
      <c r="H14" s="23">
        <f t="shared" si="0"/>
        <v>925</v>
      </c>
      <c r="I14" s="140">
        <v>228280</v>
      </c>
      <c r="J14" s="22">
        <v>238993</v>
      </c>
      <c r="K14" s="23">
        <f t="shared" si="3"/>
        <v>8756</v>
      </c>
      <c r="L14" s="141">
        <v>230237</v>
      </c>
      <c r="M14" s="22">
        <v>69724</v>
      </c>
      <c r="N14" s="23">
        <f t="shared" si="4"/>
        <v>11936</v>
      </c>
      <c r="O14" s="25">
        <v>57788</v>
      </c>
      <c r="P14" s="22">
        <v>82359</v>
      </c>
      <c r="Q14" s="23">
        <f t="shared" si="7"/>
        <v>-236</v>
      </c>
      <c r="R14" s="24">
        <v>82595</v>
      </c>
      <c r="S14" s="25">
        <v>88555</v>
      </c>
      <c r="T14" s="23">
        <f t="shared" si="5"/>
        <v>1530</v>
      </c>
      <c r="U14" s="148">
        <v>87025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6"/>
        <v>573274</v>
      </c>
      <c r="E15" s="68">
        <f t="shared" si="2"/>
        <v>-86735</v>
      </c>
      <c r="F15" s="69">
        <v>660009</v>
      </c>
      <c r="G15" s="67">
        <v>208313</v>
      </c>
      <c r="H15" s="68">
        <f t="shared" si="0"/>
        <v>-8423</v>
      </c>
      <c r="I15" s="149">
        <v>216736</v>
      </c>
      <c r="J15" s="67">
        <v>141069</v>
      </c>
      <c r="K15" s="68">
        <f t="shared" si="3"/>
        <v>-52579</v>
      </c>
      <c r="L15" s="150">
        <v>193648</v>
      </c>
      <c r="M15" s="67">
        <v>78590</v>
      </c>
      <c r="N15" s="68">
        <f t="shared" si="4"/>
        <v>-18453</v>
      </c>
      <c r="O15" s="70">
        <v>97043</v>
      </c>
      <c r="P15" s="67">
        <v>67060</v>
      </c>
      <c r="Q15" s="68">
        <f t="shared" si="7"/>
        <v>-5795</v>
      </c>
      <c r="R15" s="69">
        <v>72855</v>
      </c>
      <c r="S15" s="70">
        <v>78242</v>
      </c>
      <c r="T15" s="68">
        <f t="shared" si="5"/>
        <v>-1485</v>
      </c>
      <c r="U15" s="151">
        <v>79727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6"/>
        <v>240023</v>
      </c>
      <c r="E16" s="68">
        <f t="shared" si="2"/>
        <v>-3254</v>
      </c>
      <c r="F16" s="69">
        <v>243277</v>
      </c>
      <c r="G16" s="67">
        <v>70640</v>
      </c>
      <c r="H16" s="68">
        <f t="shared" si="0"/>
        <v>86</v>
      </c>
      <c r="I16" s="149">
        <v>70554</v>
      </c>
      <c r="J16" s="67">
        <v>81799</v>
      </c>
      <c r="K16" s="68">
        <f t="shared" si="3"/>
        <v>-3830</v>
      </c>
      <c r="L16" s="150">
        <v>85629</v>
      </c>
      <c r="M16" s="67">
        <v>30684</v>
      </c>
      <c r="N16" s="68">
        <f t="shared" si="4"/>
        <v>622</v>
      </c>
      <c r="O16" s="70">
        <v>30062</v>
      </c>
      <c r="P16" s="67">
        <v>26985</v>
      </c>
      <c r="Q16" s="68">
        <f t="shared" si="7"/>
        <v>-944</v>
      </c>
      <c r="R16" s="69">
        <v>27929</v>
      </c>
      <c r="S16" s="70">
        <v>29915</v>
      </c>
      <c r="T16" s="68">
        <f t="shared" si="5"/>
        <v>812</v>
      </c>
      <c r="U16" s="151">
        <v>29103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6"/>
        <v>752438</v>
      </c>
      <c r="E17" s="23">
        <f t="shared" si="2"/>
        <v>12411</v>
      </c>
      <c r="F17" s="24">
        <v>740027</v>
      </c>
      <c r="G17" s="22">
        <v>250183</v>
      </c>
      <c r="H17" s="23">
        <f t="shared" si="0"/>
        <v>-760</v>
      </c>
      <c r="I17" s="140">
        <v>250943</v>
      </c>
      <c r="J17" s="22">
        <v>253403</v>
      </c>
      <c r="K17" s="23">
        <f t="shared" si="3"/>
        <v>4681</v>
      </c>
      <c r="L17" s="141">
        <v>248722</v>
      </c>
      <c r="M17" s="22">
        <v>66564</v>
      </c>
      <c r="N17" s="23">
        <f t="shared" si="4"/>
        <v>3948</v>
      </c>
      <c r="O17" s="25">
        <v>62616</v>
      </c>
      <c r="P17" s="22">
        <v>86866</v>
      </c>
      <c r="Q17" s="23">
        <f t="shared" si="7"/>
        <v>-2183</v>
      </c>
      <c r="R17" s="24">
        <v>89049</v>
      </c>
      <c r="S17" s="25">
        <v>95422</v>
      </c>
      <c r="T17" s="23">
        <f t="shared" si="5"/>
        <v>6725</v>
      </c>
      <c r="U17" s="148">
        <v>88697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6"/>
        <v>624981</v>
      </c>
      <c r="E18" s="68">
        <f t="shared" si="2"/>
        <v>-70903</v>
      </c>
      <c r="F18" s="69">
        <v>695884</v>
      </c>
      <c r="G18" s="67">
        <v>218052</v>
      </c>
      <c r="H18" s="68">
        <f t="shared" si="0"/>
        <v>-5755</v>
      </c>
      <c r="I18" s="149">
        <v>223807</v>
      </c>
      <c r="J18" s="67">
        <v>147459</v>
      </c>
      <c r="K18" s="68">
        <f t="shared" si="3"/>
        <v>-56207</v>
      </c>
      <c r="L18" s="150">
        <v>203666</v>
      </c>
      <c r="M18" s="67">
        <v>99218</v>
      </c>
      <c r="N18" s="68">
        <f t="shared" si="4"/>
        <v>-1970</v>
      </c>
      <c r="O18" s="70">
        <v>101188</v>
      </c>
      <c r="P18" s="67">
        <v>75899</v>
      </c>
      <c r="Q18" s="68">
        <f t="shared" si="7"/>
        <v>-7442</v>
      </c>
      <c r="R18" s="69">
        <v>83341</v>
      </c>
      <c r="S18" s="70">
        <v>84353</v>
      </c>
      <c r="T18" s="68">
        <f t="shared" si="5"/>
        <v>471</v>
      </c>
      <c r="U18" s="151">
        <v>83882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6"/>
        <v>257614</v>
      </c>
      <c r="E19" s="23">
        <f t="shared" si="2"/>
        <v>11861</v>
      </c>
      <c r="F19" s="24">
        <v>245753</v>
      </c>
      <c r="G19" s="22">
        <v>73235</v>
      </c>
      <c r="H19" s="23">
        <f t="shared" si="0"/>
        <v>2757</v>
      </c>
      <c r="I19" s="140">
        <v>70478</v>
      </c>
      <c r="J19" s="22">
        <v>90661</v>
      </c>
      <c r="K19" s="23">
        <f t="shared" si="3"/>
        <v>2698</v>
      </c>
      <c r="L19" s="141">
        <v>87963</v>
      </c>
      <c r="M19" s="22">
        <v>32270</v>
      </c>
      <c r="N19" s="23">
        <f t="shared" si="4"/>
        <v>2319</v>
      </c>
      <c r="O19" s="25">
        <v>29951</v>
      </c>
      <c r="P19" s="22">
        <v>29781</v>
      </c>
      <c r="Q19" s="23">
        <f t="shared" si="7"/>
        <v>1969</v>
      </c>
      <c r="R19" s="24">
        <v>27812</v>
      </c>
      <c r="S19" s="25">
        <v>31667</v>
      </c>
      <c r="T19" s="23">
        <f t="shared" si="5"/>
        <v>2118</v>
      </c>
      <c r="U19" s="148">
        <v>29549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6"/>
        <v>642475</v>
      </c>
      <c r="E20" s="23">
        <f t="shared" si="2"/>
        <v>-96949</v>
      </c>
      <c r="F20" s="24">
        <v>739424</v>
      </c>
      <c r="G20" s="22">
        <v>193362</v>
      </c>
      <c r="H20" s="23">
        <f t="shared" si="0"/>
        <v>-53045</v>
      </c>
      <c r="I20" s="140">
        <v>246407</v>
      </c>
      <c r="J20" s="22">
        <v>213447</v>
      </c>
      <c r="K20" s="23">
        <f t="shared" si="3"/>
        <v>-34335</v>
      </c>
      <c r="L20" s="141">
        <v>247782</v>
      </c>
      <c r="M20" s="22">
        <v>64577</v>
      </c>
      <c r="N20" s="23">
        <f t="shared" si="4"/>
        <v>3762</v>
      </c>
      <c r="O20" s="25">
        <v>60815</v>
      </c>
      <c r="P20" s="22">
        <v>80702</v>
      </c>
      <c r="Q20" s="23">
        <f t="shared" si="7"/>
        <v>-8100</v>
      </c>
      <c r="R20" s="24">
        <v>88802</v>
      </c>
      <c r="S20" s="25">
        <v>90387</v>
      </c>
      <c r="T20" s="23">
        <f t="shared" si="5"/>
        <v>-5231</v>
      </c>
      <c r="U20" s="148">
        <v>95618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6"/>
        <v>624604</v>
      </c>
      <c r="E21" s="68">
        <f t="shared" si="2"/>
        <v>-70931</v>
      </c>
      <c r="F21" s="69">
        <v>695535</v>
      </c>
      <c r="G21" s="67">
        <v>224696</v>
      </c>
      <c r="H21" s="68">
        <f t="shared" si="0"/>
        <v>-1760</v>
      </c>
      <c r="I21" s="149">
        <v>226456</v>
      </c>
      <c r="J21" s="67">
        <v>148676</v>
      </c>
      <c r="K21" s="68">
        <f t="shared" si="3"/>
        <v>-55209</v>
      </c>
      <c r="L21" s="150">
        <v>203885</v>
      </c>
      <c r="M21" s="67">
        <v>100100</v>
      </c>
      <c r="N21" s="68">
        <f t="shared" si="4"/>
        <v>-476</v>
      </c>
      <c r="O21" s="70">
        <v>100576</v>
      </c>
      <c r="P21" s="67">
        <v>70538</v>
      </c>
      <c r="Q21" s="68">
        <f t="shared" si="7"/>
        <v>-9906</v>
      </c>
      <c r="R21" s="69">
        <v>80444</v>
      </c>
      <c r="S21" s="70">
        <v>80594</v>
      </c>
      <c r="T21" s="68">
        <f t="shared" si="5"/>
        <v>-3580</v>
      </c>
      <c r="U21" s="151">
        <v>84174</v>
      </c>
      <c r="V21" s="70"/>
      <c r="W21" s="68"/>
      <c r="X21" s="67"/>
      <c r="Y21" s="71"/>
      <c r="AC21" s="165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6"/>
        <v>252824</v>
      </c>
      <c r="E22" s="23">
        <f t="shared" si="2"/>
        <v>739</v>
      </c>
      <c r="F22" s="24">
        <v>252085</v>
      </c>
      <c r="G22" s="22">
        <v>72981</v>
      </c>
      <c r="H22" s="23">
        <f t="shared" si="0"/>
        <v>-170</v>
      </c>
      <c r="I22" s="140">
        <v>73151</v>
      </c>
      <c r="J22" s="22">
        <v>91164</v>
      </c>
      <c r="K22" s="23">
        <f t="shared" si="3"/>
        <v>623</v>
      </c>
      <c r="L22" s="141">
        <v>90541</v>
      </c>
      <c r="M22" s="22">
        <v>31696</v>
      </c>
      <c r="N22" s="23">
        <f t="shared" si="4"/>
        <v>1732</v>
      </c>
      <c r="O22" s="25">
        <v>29964</v>
      </c>
      <c r="P22" s="22">
        <v>26466</v>
      </c>
      <c r="Q22" s="23">
        <f t="shared" si="7"/>
        <v>-1657</v>
      </c>
      <c r="R22" s="24">
        <v>28123</v>
      </c>
      <c r="S22" s="25">
        <v>30517</v>
      </c>
      <c r="T22" s="23">
        <f t="shared" si="5"/>
        <v>211</v>
      </c>
      <c r="U22" s="148">
        <v>30306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6"/>
        <v>0</v>
      </c>
      <c r="E23" s="23">
        <f t="shared" si="2"/>
        <v>-765726</v>
      </c>
      <c r="F23" s="24">
        <v>765726</v>
      </c>
      <c r="G23" s="22"/>
      <c r="H23" s="23">
        <f t="shared" si="0"/>
        <v>-263085</v>
      </c>
      <c r="I23" s="140">
        <v>263085</v>
      </c>
      <c r="J23" s="22"/>
      <c r="K23" s="23">
        <f t="shared" si="3"/>
        <v>-252512</v>
      </c>
      <c r="L23" s="141">
        <v>252512</v>
      </c>
      <c r="M23" s="22"/>
      <c r="N23" s="23">
        <f t="shared" si="4"/>
        <v>-64571</v>
      </c>
      <c r="O23" s="25">
        <v>64571</v>
      </c>
      <c r="P23" s="22"/>
      <c r="Q23" s="23">
        <f t="shared" si="7"/>
        <v>-90079</v>
      </c>
      <c r="R23" s="24">
        <v>90079</v>
      </c>
      <c r="S23" s="25"/>
      <c r="T23" s="23">
        <f t="shared" si="5"/>
        <v>-95479</v>
      </c>
      <c r="U23" s="148">
        <v>95479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6"/>
        <v>0</v>
      </c>
      <c r="E24" s="68">
        <f t="shared" si="2"/>
        <v>-699271</v>
      </c>
      <c r="F24" s="69">
        <v>699271</v>
      </c>
      <c r="G24" s="67"/>
      <c r="H24" s="68">
        <f t="shared" si="0"/>
        <v>-226021</v>
      </c>
      <c r="I24" s="149">
        <v>226021</v>
      </c>
      <c r="J24" s="67"/>
      <c r="K24" s="68">
        <f t="shared" si="3"/>
        <v>-207910</v>
      </c>
      <c r="L24" s="150">
        <v>207910</v>
      </c>
      <c r="M24" s="67"/>
      <c r="N24" s="68">
        <f t="shared" si="4"/>
        <v>-96723</v>
      </c>
      <c r="O24" s="70">
        <v>96723</v>
      </c>
      <c r="P24" s="67"/>
      <c r="Q24" s="68">
        <f t="shared" si="7"/>
        <v>-82674</v>
      </c>
      <c r="R24" s="69">
        <v>82674</v>
      </c>
      <c r="S24" s="70"/>
      <c r="T24" s="68">
        <f t="shared" si="5"/>
        <v>-85943</v>
      </c>
      <c r="U24" s="151">
        <v>85943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6"/>
        <v>0</v>
      </c>
      <c r="E25" s="23">
        <f t="shared" si="2"/>
        <v>-273194</v>
      </c>
      <c r="F25" s="24">
        <v>273194</v>
      </c>
      <c r="G25" s="22"/>
      <c r="H25" s="23">
        <f t="shared" si="0"/>
        <v>-80162</v>
      </c>
      <c r="I25" s="140">
        <v>80162</v>
      </c>
      <c r="J25" s="22"/>
      <c r="K25" s="23">
        <f t="shared" si="3"/>
        <v>-94931</v>
      </c>
      <c r="L25" s="141">
        <v>94931</v>
      </c>
      <c r="M25" s="22"/>
      <c r="N25" s="23">
        <f t="shared" si="4"/>
        <v>-33200</v>
      </c>
      <c r="O25" s="25">
        <v>33200</v>
      </c>
      <c r="P25" s="22"/>
      <c r="Q25" s="23">
        <f t="shared" si="7"/>
        <v>-31229</v>
      </c>
      <c r="R25" s="24">
        <v>31229</v>
      </c>
      <c r="S25" s="25"/>
      <c r="T25" s="23">
        <f t="shared" si="5"/>
        <v>-33672</v>
      </c>
      <c r="U25" s="148">
        <v>33672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6"/>
        <v>0</v>
      </c>
      <c r="E26" s="23">
        <f t="shared" si="2"/>
        <v>-749339</v>
      </c>
      <c r="F26" s="24">
        <v>749339</v>
      </c>
      <c r="G26" s="22"/>
      <c r="H26" s="23">
        <f t="shared" si="0"/>
        <v>-257112</v>
      </c>
      <c r="I26" s="140">
        <v>257112</v>
      </c>
      <c r="J26" s="22"/>
      <c r="K26" s="23">
        <f t="shared" si="3"/>
        <v>-248032</v>
      </c>
      <c r="L26" s="141">
        <v>248032</v>
      </c>
      <c r="M26" s="22"/>
      <c r="N26" s="23">
        <f t="shared" si="4"/>
        <v>-59939</v>
      </c>
      <c r="O26" s="25">
        <v>59939</v>
      </c>
      <c r="P26" s="22"/>
      <c r="Q26" s="23">
        <f t="shared" si="7"/>
        <v>-90016</v>
      </c>
      <c r="R26" s="24">
        <v>90016</v>
      </c>
      <c r="S26" s="25"/>
      <c r="T26" s="23">
        <f t="shared" si="5"/>
        <v>-94240</v>
      </c>
      <c r="U26" s="148">
        <v>94240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6"/>
        <v>0</v>
      </c>
      <c r="E27" s="23">
        <f t="shared" si="2"/>
        <v>-675786</v>
      </c>
      <c r="F27" s="24">
        <v>675786</v>
      </c>
      <c r="G27" s="22"/>
      <c r="H27" s="23">
        <f t="shared" si="0"/>
        <v>-219022</v>
      </c>
      <c r="I27" s="140">
        <v>219022</v>
      </c>
      <c r="J27" s="22"/>
      <c r="K27" s="23">
        <f t="shared" si="3"/>
        <v>-198565</v>
      </c>
      <c r="L27" s="141">
        <v>198565</v>
      </c>
      <c r="M27" s="22"/>
      <c r="N27" s="23">
        <f t="shared" si="4"/>
        <v>-94782</v>
      </c>
      <c r="O27" s="25">
        <v>94782</v>
      </c>
      <c r="P27" s="22"/>
      <c r="Q27" s="23">
        <f t="shared" si="7"/>
        <v>-78234</v>
      </c>
      <c r="R27" s="24">
        <v>78234</v>
      </c>
      <c r="S27" s="25"/>
      <c r="T27" s="23">
        <f t="shared" si="5"/>
        <v>-85183</v>
      </c>
      <c r="U27" s="148">
        <v>85183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6"/>
        <v>0</v>
      </c>
      <c r="E28" s="23">
        <f t="shared" si="2"/>
        <v>-280008</v>
      </c>
      <c r="F28" s="24">
        <v>280008</v>
      </c>
      <c r="G28" s="22"/>
      <c r="H28" s="23">
        <f t="shared" si="0"/>
        <v>-82236</v>
      </c>
      <c r="I28" s="140">
        <v>82236</v>
      </c>
      <c r="J28" s="22"/>
      <c r="K28" s="23">
        <f t="shared" si="3"/>
        <v>-94003</v>
      </c>
      <c r="L28" s="141">
        <v>94003</v>
      </c>
      <c r="M28" s="22"/>
      <c r="N28" s="23">
        <f t="shared" si="4"/>
        <v>-34631</v>
      </c>
      <c r="O28" s="25">
        <v>34631</v>
      </c>
      <c r="P28" s="22"/>
      <c r="Q28" s="23">
        <f t="shared" si="7"/>
        <v>-33577</v>
      </c>
      <c r="R28" s="24">
        <v>33577</v>
      </c>
      <c r="S28" s="25"/>
      <c r="T28" s="23">
        <f t="shared" si="5"/>
        <v>-35561</v>
      </c>
      <c r="U28" s="148">
        <v>35561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6"/>
        <v>0</v>
      </c>
      <c r="E29" s="23">
        <f t="shared" si="2"/>
        <v>-789718</v>
      </c>
      <c r="F29" s="24">
        <v>789718</v>
      </c>
      <c r="G29" s="22"/>
      <c r="H29" s="23">
        <f t="shared" si="0"/>
        <v>-269511</v>
      </c>
      <c r="I29" s="140">
        <v>269511</v>
      </c>
      <c r="J29" s="22"/>
      <c r="K29" s="23">
        <f t="shared" si="3"/>
        <v>-262182</v>
      </c>
      <c r="L29" s="141">
        <v>262182</v>
      </c>
      <c r="M29" s="22"/>
      <c r="N29" s="23">
        <f t="shared" si="4"/>
        <v>-65539</v>
      </c>
      <c r="O29" s="25">
        <v>65539</v>
      </c>
      <c r="P29" s="22"/>
      <c r="Q29" s="23">
        <f t="shared" si="7"/>
        <v>-95221</v>
      </c>
      <c r="R29" s="24">
        <v>95221</v>
      </c>
      <c r="S29" s="25"/>
      <c r="T29" s="23">
        <f t="shared" si="5"/>
        <v>-97265</v>
      </c>
      <c r="U29" s="148">
        <v>97265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6"/>
        <v>0</v>
      </c>
      <c r="E30" s="23">
        <f t="shared" si="2"/>
        <v>-735556</v>
      </c>
      <c r="F30" s="24">
        <v>735556</v>
      </c>
      <c r="G30" s="22"/>
      <c r="H30" s="23">
        <f t="shared" si="0"/>
        <v>-239720</v>
      </c>
      <c r="I30" s="140">
        <v>239720</v>
      </c>
      <c r="J30" s="22"/>
      <c r="K30" s="23">
        <f t="shared" si="3"/>
        <v>-220430</v>
      </c>
      <c r="L30" s="141">
        <v>220430</v>
      </c>
      <c r="M30" s="22"/>
      <c r="N30" s="23">
        <f t="shared" si="4"/>
        <v>-98768</v>
      </c>
      <c r="O30" s="25">
        <v>98768</v>
      </c>
      <c r="P30" s="22"/>
      <c r="Q30" s="23">
        <f t="shared" si="7"/>
        <v>-85657</v>
      </c>
      <c r="R30" s="24">
        <v>85657</v>
      </c>
      <c r="S30" s="25"/>
      <c r="T30" s="23">
        <f t="shared" si="5"/>
        <v>-90981</v>
      </c>
      <c r="U30" s="148">
        <v>90981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6"/>
        <v>0</v>
      </c>
      <c r="E31" s="23">
        <f t="shared" si="2"/>
        <v>-304156</v>
      </c>
      <c r="F31" s="24">
        <v>304156</v>
      </c>
      <c r="G31" s="22"/>
      <c r="H31" s="23">
        <f t="shared" si="0"/>
        <v>-91600</v>
      </c>
      <c r="I31" s="140">
        <v>91600</v>
      </c>
      <c r="J31" s="22"/>
      <c r="K31" s="23">
        <f t="shared" si="3"/>
        <v>-103946</v>
      </c>
      <c r="L31" s="141">
        <v>103946</v>
      </c>
      <c r="M31" s="22"/>
      <c r="N31" s="23">
        <f t="shared" si="4"/>
        <v>-37740</v>
      </c>
      <c r="O31" s="25">
        <v>37740</v>
      </c>
      <c r="P31" s="22"/>
      <c r="Q31" s="23">
        <f t="shared" si="7"/>
        <v>-34283</v>
      </c>
      <c r="R31" s="24">
        <v>34283</v>
      </c>
      <c r="S31" s="25"/>
      <c r="T31" s="23">
        <f t="shared" si="5"/>
        <v>-36587</v>
      </c>
      <c r="U31" s="148">
        <v>36587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6"/>
        <v>0</v>
      </c>
      <c r="E32" s="23">
        <f t="shared" si="2"/>
        <v>-725667</v>
      </c>
      <c r="F32" s="24">
        <v>725667</v>
      </c>
      <c r="G32" s="22"/>
      <c r="H32" s="23">
        <f t="shared" si="0"/>
        <v>-244568</v>
      </c>
      <c r="I32" s="140">
        <v>244568</v>
      </c>
      <c r="J32" s="22"/>
      <c r="K32" s="23">
        <f t="shared" si="3"/>
        <v>-242159</v>
      </c>
      <c r="L32" s="141">
        <v>242159</v>
      </c>
      <c r="M32" s="22"/>
      <c r="N32" s="23">
        <f t="shared" si="4"/>
        <v>-61741</v>
      </c>
      <c r="O32" s="25">
        <v>61741</v>
      </c>
      <c r="P32" s="22"/>
      <c r="Q32" s="23">
        <f t="shared" si="7"/>
        <v>-87511</v>
      </c>
      <c r="R32" s="24">
        <v>87511</v>
      </c>
      <c r="S32" s="25"/>
      <c r="T32" s="23">
        <f t="shared" si="5"/>
        <v>-89688</v>
      </c>
      <c r="U32" s="148">
        <v>89688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6"/>
        <v>0</v>
      </c>
      <c r="E33" s="23">
        <f t="shared" si="2"/>
        <v>-695559</v>
      </c>
      <c r="F33" s="24">
        <v>695559</v>
      </c>
      <c r="G33" s="22"/>
      <c r="H33" s="23">
        <f t="shared" si="0"/>
        <v>-229899</v>
      </c>
      <c r="I33" s="140">
        <v>229899</v>
      </c>
      <c r="J33" s="22"/>
      <c r="K33" s="23">
        <f t="shared" si="3"/>
        <v>-204172</v>
      </c>
      <c r="L33" s="141">
        <v>204172</v>
      </c>
      <c r="M33" s="22"/>
      <c r="N33" s="23">
        <f t="shared" si="4"/>
        <v>-94005</v>
      </c>
      <c r="O33" s="25">
        <v>94005</v>
      </c>
      <c r="P33" s="22"/>
      <c r="Q33" s="23">
        <f t="shared" si="7"/>
        <v>-81897</v>
      </c>
      <c r="R33" s="24">
        <v>81897</v>
      </c>
      <c r="S33" s="25"/>
      <c r="T33" s="23">
        <f t="shared" si="5"/>
        <v>-85586</v>
      </c>
      <c r="U33" s="148">
        <v>85586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6"/>
        <v>0</v>
      </c>
      <c r="E34" s="68">
        <f t="shared" si="2"/>
        <v>-275896</v>
      </c>
      <c r="F34" s="69">
        <v>275896</v>
      </c>
      <c r="G34" s="22"/>
      <c r="H34" s="68">
        <f t="shared" si="0"/>
        <v>-80815</v>
      </c>
      <c r="I34" s="149">
        <v>80815</v>
      </c>
      <c r="J34" s="22"/>
      <c r="K34" s="68">
        <f t="shared" si="3"/>
        <v>-93731</v>
      </c>
      <c r="L34" s="150">
        <v>93731</v>
      </c>
      <c r="M34" s="22"/>
      <c r="N34" s="68">
        <f t="shared" si="4"/>
        <v>-35079</v>
      </c>
      <c r="O34" s="70">
        <v>35079</v>
      </c>
      <c r="P34" s="22"/>
      <c r="Q34" s="68">
        <f t="shared" si="7"/>
        <v>-32377</v>
      </c>
      <c r="R34" s="69">
        <v>32377</v>
      </c>
      <c r="S34" s="25"/>
      <c r="T34" s="68">
        <f t="shared" si="5"/>
        <v>-33894</v>
      </c>
      <c r="U34" s="151">
        <v>33894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6"/>
        <v>0</v>
      </c>
      <c r="E35" s="23">
        <f t="shared" si="2"/>
        <v>-774877</v>
      </c>
      <c r="F35" s="24">
        <v>774877</v>
      </c>
      <c r="G35" s="22"/>
      <c r="H35" s="23">
        <f t="shared" si="0"/>
        <v>-261228</v>
      </c>
      <c r="I35" s="140">
        <v>261228</v>
      </c>
      <c r="J35" s="22"/>
      <c r="K35" s="23">
        <f t="shared" si="3"/>
        <v>-261997</v>
      </c>
      <c r="L35" s="141">
        <v>261997</v>
      </c>
      <c r="M35" s="22"/>
      <c r="N35" s="23">
        <f t="shared" si="4"/>
        <v>-64521</v>
      </c>
      <c r="O35" s="25">
        <v>64521</v>
      </c>
      <c r="P35" s="22"/>
      <c r="Q35" s="23">
        <f t="shared" si="7"/>
        <v>-93759</v>
      </c>
      <c r="R35" s="24">
        <v>93759</v>
      </c>
      <c r="S35" s="25"/>
      <c r="T35" s="23">
        <f t="shared" si="5"/>
        <v>-93372</v>
      </c>
      <c r="U35" s="148">
        <v>93372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6"/>
        <v>0</v>
      </c>
      <c r="E36" s="23">
        <f>D36-F36</f>
        <v>-724624</v>
      </c>
      <c r="F36" s="24">
        <v>724624</v>
      </c>
      <c r="G36" s="22"/>
      <c r="H36" s="23">
        <f t="shared" si="0"/>
        <v>-234259</v>
      </c>
      <c r="I36" s="140">
        <v>234259</v>
      </c>
      <c r="J36" s="22"/>
      <c r="K36" s="23">
        <f t="shared" si="3"/>
        <v>-215648</v>
      </c>
      <c r="L36" s="141">
        <v>215648</v>
      </c>
      <c r="M36" s="22"/>
      <c r="N36" s="23">
        <f t="shared" si="4"/>
        <v>-98756</v>
      </c>
      <c r="O36" s="25">
        <v>98756</v>
      </c>
      <c r="P36" s="22"/>
      <c r="Q36" s="23">
        <f t="shared" si="7"/>
        <v>-88129</v>
      </c>
      <c r="R36" s="24">
        <v>88129</v>
      </c>
      <c r="S36" s="25"/>
      <c r="T36" s="23">
        <f t="shared" si="5"/>
        <v>-87832</v>
      </c>
      <c r="U36" s="148">
        <v>87832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6"/>
        <v>0</v>
      </c>
      <c r="E37" s="23">
        <f t="shared" si="2"/>
        <v>-271328</v>
      </c>
      <c r="F37" s="24">
        <v>271328</v>
      </c>
      <c r="G37" s="22"/>
      <c r="H37" s="23">
        <f t="shared" si="0"/>
        <v>-79085</v>
      </c>
      <c r="I37" s="140">
        <v>79085</v>
      </c>
      <c r="J37" s="22"/>
      <c r="K37" s="23">
        <f t="shared" si="3"/>
        <v>-93011</v>
      </c>
      <c r="L37" s="141">
        <v>93011</v>
      </c>
      <c r="M37" s="22"/>
      <c r="N37" s="23">
        <f t="shared" si="4"/>
        <v>-35522</v>
      </c>
      <c r="O37" s="25">
        <v>35522</v>
      </c>
      <c r="P37" s="22"/>
      <c r="Q37" s="23">
        <f t="shared" si="7"/>
        <v>-30861</v>
      </c>
      <c r="R37" s="24">
        <v>30861</v>
      </c>
      <c r="S37" s="25"/>
      <c r="T37" s="23">
        <f t="shared" si="5"/>
        <v>-32849</v>
      </c>
      <c r="U37" s="148">
        <v>32849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6"/>
        <v>0</v>
      </c>
      <c r="E38" s="23">
        <f t="shared" si="2"/>
        <v>-792098</v>
      </c>
      <c r="F38" s="24">
        <v>792098</v>
      </c>
      <c r="G38" s="22"/>
      <c r="H38" s="23">
        <f t="shared" si="0"/>
        <v>-267266</v>
      </c>
      <c r="I38" s="140">
        <v>267266</v>
      </c>
      <c r="J38" s="22"/>
      <c r="K38" s="23">
        <f t="shared" si="3"/>
        <v>-264434</v>
      </c>
      <c r="L38" s="141">
        <v>264434</v>
      </c>
      <c r="M38" s="22"/>
      <c r="N38" s="23">
        <f t="shared" si="4"/>
        <v>-66724</v>
      </c>
      <c r="O38" s="25">
        <v>66724</v>
      </c>
      <c r="P38" s="22"/>
      <c r="Q38" s="23">
        <f t="shared" si="7"/>
        <v>-95658</v>
      </c>
      <c r="R38" s="24">
        <v>95658</v>
      </c>
      <c r="S38" s="25"/>
      <c r="T38" s="23">
        <f t="shared" si="5"/>
        <v>-98016</v>
      </c>
      <c r="U38" s="148">
        <v>98016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6"/>
        <v>0</v>
      </c>
      <c r="E39" s="23">
        <f t="shared" si="2"/>
        <v>-745308</v>
      </c>
      <c r="F39" s="24">
        <v>745308</v>
      </c>
      <c r="G39" s="22"/>
      <c r="H39" s="23">
        <f t="shared" si="0"/>
        <v>-250121</v>
      </c>
      <c r="I39" s="140">
        <v>250121</v>
      </c>
      <c r="J39" s="22"/>
      <c r="K39" s="23">
        <f t="shared" si="3"/>
        <v>-220567</v>
      </c>
      <c r="L39" s="141">
        <v>220567</v>
      </c>
      <c r="M39" s="22"/>
      <c r="N39" s="23">
        <f t="shared" si="4"/>
        <v>-90918</v>
      </c>
      <c r="O39" s="25">
        <v>90918</v>
      </c>
      <c r="P39" s="22"/>
      <c r="Q39" s="23">
        <f t="shared" si="7"/>
        <v>-89565</v>
      </c>
      <c r="R39" s="24">
        <v>89565</v>
      </c>
      <c r="S39" s="25"/>
      <c r="T39" s="23">
        <f t="shared" si="5"/>
        <v>-94137</v>
      </c>
      <c r="U39" s="148">
        <v>94137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6"/>
        <v>0</v>
      </c>
      <c r="E40" s="23">
        <f t="shared" si="2"/>
        <v>-294211</v>
      </c>
      <c r="F40" s="24">
        <v>294211</v>
      </c>
      <c r="G40" s="22"/>
      <c r="H40" s="23">
        <f t="shared" si="0"/>
        <v>-86001</v>
      </c>
      <c r="I40" s="140">
        <v>86001</v>
      </c>
      <c r="J40" s="22"/>
      <c r="K40" s="23">
        <f t="shared" si="3"/>
        <v>-99249</v>
      </c>
      <c r="L40" s="141">
        <v>99249</v>
      </c>
      <c r="M40" s="22"/>
      <c r="N40" s="23">
        <f t="shared" si="4"/>
        <v>-37382</v>
      </c>
      <c r="O40" s="25">
        <v>37382</v>
      </c>
      <c r="P40" s="22"/>
      <c r="Q40" s="23">
        <f t="shared" si="7"/>
        <v>-34582</v>
      </c>
      <c r="R40" s="24">
        <v>34582</v>
      </c>
      <c r="S40" s="25"/>
      <c r="T40" s="23">
        <f t="shared" si="5"/>
        <v>-36997</v>
      </c>
      <c r="U40" s="148">
        <v>36997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6"/>
        <v>0</v>
      </c>
      <c r="E41" s="23">
        <f t="shared" si="2"/>
        <v>-755103</v>
      </c>
      <c r="F41" s="24">
        <v>755103</v>
      </c>
      <c r="G41" s="22"/>
      <c r="H41" s="23">
        <f t="shared" si="0"/>
        <v>-252450</v>
      </c>
      <c r="I41" s="140">
        <v>252450</v>
      </c>
      <c r="J41" s="22"/>
      <c r="K41" s="23">
        <f t="shared" si="3"/>
        <v>-252257</v>
      </c>
      <c r="L41" s="141">
        <v>252257</v>
      </c>
      <c r="M41" s="22"/>
      <c r="N41" s="23">
        <f t="shared" si="4"/>
        <v>-64780</v>
      </c>
      <c r="O41" s="25">
        <v>64780</v>
      </c>
      <c r="P41" s="22"/>
      <c r="Q41" s="23">
        <f t="shared" si="7"/>
        <v>-93540</v>
      </c>
      <c r="R41" s="24">
        <v>93540</v>
      </c>
      <c r="S41" s="25"/>
      <c r="T41" s="23">
        <f t="shared" si="5"/>
        <v>-92076</v>
      </c>
      <c r="U41" s="148">
        <v>92076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6"/>
        <v>0</v>
      </c>
      <c r="E42" s="111">
        <f t="shared" si="2"/>
        <v>-633149</v>
      </c>
      <c r="F42" s="112">
        <v>633149</v>
      </c>
      <c r="G42" s="113"/>
      <c r="H42" s="23">
        <f t="shared" si="0"/>
        <v>-201139</v>
      </c>
      <c r="I42" s="152">
        <v>201139</v>
      </c>
      <c r="J42" s="113"/>
      <c r="K42" s="23">
        <f t="shared" si="3"/>
        <v>-186641</v>
      </c>
      <c r="L42" s="153">
        <v>186641</v>
      </c>
      <c r="M42" s="113"/>
      <c r="N42" s="23">
        <f t="shared" si="4"/>
        <v>-90549</v>
      </c>
      <c r="O42" s="114">
        <v>90549</v>
      </c>
      <c r="P42" s="113"/>
      <c r="Q42" s="23">
        <f t="shared" si="7"/>
        <v>-76717</v>
      </c>
      <c r="R42" s="154">
        <v>76717</v>
      </c>
      <c r="S42" s="114"/>
      <c r="T42" s="23">
        <f t="shared" si="5"/>
        <v>-78103</v>
      </c>
      <c r="U42" s="155">
        <v>78103</v>
      </c>
      <c r="V42" s="156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6"/>
        <v>0</v>
      </c>
      <c r="E43" s="23">
        <f>D43-F43</f>
        <v>-200718</v>
      </c>
      <c r="F43" s="112">
        <v>200718</v>
      </c>
      <c r="G43" s="110"/>
      <c r="H43" s="23">
        <f t="shared" si="0"/>
        <v>-58359</v>
      </c>
      <c r="I43" s="157">
        <v>58359</v>
      </c>
      <c r="J43" s="110"/>
      <c r="K43" s="23">
        <f t="shared" si="3"/>
        <v>-54948</v>
      </c>
      <c r="L43" s="158">
        <v>54948</v>
      </c>
      <c r="M43" s="110"/>
      <c r="N43" s="23">
        <f t="shared" si="4"/>
        <v>-34771</v>
      </c>
      <c r="O43" s="115">
        <v>34771</v>
      </c>
      <c r="P43" s="110"/>
      <c r="Q43" s="23">
        <f t="shared" si="7"/>
        <v>-18853</v>
      </c>
      <c r="R43" s="112">
        <v>18853</v>
      </c>
      <c r="S43" s="115"/>
      <c r="T43" s="23">
        <f t="shared" si="5"/>
        <v>-33787</v>
      </c>
      <c r="U43" s="159">
        <v>33787</v>
      </c>
      <c r="V43" s="156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6"/>
        <v>0</v>
      </c>
      <c r="E44" s="23">
        <f t="shared" si="2"/>
        <v>-650597</v>
      </c>
      <c r="F44" s="112">
        <v>650597</v>
      </c>
      <c r="G44" s="110"/>
      <c r="H44" s="23">
        <f t="shared" si="0"/>
        <v>-231320</v>
      </c>
      <c r="I44" s="157">
        <v>231320</v>
      </c>
      <c r="J44" s="110"/>
      <c r="K44" s="23">
        <f t="shared" si="3"/>
        <v>-225223</v>
      </c>
      <c r="L44" s="158">
        <v>225223</v>
      </c>
      <c r="M44" s="110"/>
      <c r="N44" s="23">
        <f t="shared" si="4"/>
        <v>-51520</v>
      </c>
      <c r="O44" s="115">
        <v>51520</v>
      </c>
      <c r="P44" s="110"/>
      <c r="Q44" s="23">
        <f t="shared" si="7"/>
        <v>-72937</v>
      </c>
      <c r="R44" s="112">
        <v>72937</v>
      </c>
      <c r="S44" s="115"/>
      <c r="T44" s="23">
        <f t="shared" si="5"/>
        <v>-69597</v>
      </c>
      <c r="U44" s="159">
        <v>69597</v>
      </c>
      <c r="V44" s="156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6"/>
        <v>0</v>
      </c>
      <c r="E45" s="23">
        <f t="shared" si="2"/>
        <v>-567581</v>
      </c>
      <c r="F45" s="112">
        <v>567581</v>
      </c>
      <c r="G45" s="110"/>
      <c r="H45" s="23">
        <f t="shared" si="0"/>
        <v>-194369</v>
      </c>
      <c r="I45" s="157">
        <v>194369</v>
      </c>
      <c r="J45" s="110"/>
      <c r="K45" s="23">
        <f t="shared" si="3"/>
        <v>-168393</v>
      </c>
      <c r="L45" s="158">
        <v>168393</v>
      </c>
      <c r="M45" s="110"/>
      <c r="N45" s="23">
        <f t="shared" si="4"/>
        <v>-78991</v>
      </c>
      <c r="O45" s="115">
        <v>78991</v>
      </c>
      <c r="P45" s="110"/>
      <c r="Q45" s="23">
        <f t="shared" si="7"/>
        <v>-58701</v>
      </c>
      <c r="R45" s="112">
        <v>58701</v>
      </c>
      <c r="S45" s="115"/>
      <c r="T45" s="23">
        <f t="shared" si="5"/>
        <v>-67127</v>
      </c>
      <c r="U45" s="159">
        <v>67127</v>
      </c>
      <c r="V45" s="156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0">
        <f t="shared" si="6"/>
        <v>0</v>
      </c>
      <c r="E46" s="117">
        <f t="shared" si="2"/>
        <v>-222462</v>
      </c>
      <c r="F46" s="118">
        <v>222462</v>
      </c>
      <c r="G46" s="116"/>
      <c r="H46" s="117">
        <f t="shared" si="0"/>
        <v>-67288</v>
      </c>
      <c r="I46" s="161">
        <v>67288</v>
      </c>
      <c r="J46" s="116"/>
      <c r="K46" s="117">
        <f>J46-L46</f>
        <v>-78325</v>
      </c>
      <c r="L46" s="162">
        <v>78325</v>
      </c>
      <c r="M46" s="116"/>
      <c r="N46" s="117">
        <f>M46-O46</f>
        <v>-29266</v>
      </c>
      <c r="O46" s="119">
        <v>29266</v>
      </c>
      <c r="P46" s="116"/>
      <c r="Q46" s="117">
        <f>P46-R46</f>
        <v>-23737</v>
      </c>
      <c r="R46" s="118">
        <v>23737</v>
      </c>
      <c r="S46" s="119"/>
      <c r="T46" s="117">
        <f>S46-U46</f>
        <v>-23846</v>
      </c>
      <c r="U46" s="163">
        <v>23846</v>
      </c>
      <c r="V46" s="164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60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61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2026-05-13T08:07:15Z</dcterms:modified>
</cp:coreProperties>
</file>