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공시자료\과징현황\"/>
    </mc:Choice>
  </mc:AlternateContent>
  <bookViews>
    <workbookView xWindow="7860" yWindow="1005" windowWidth="9570" windowHeight="10440" tabRatio="861" activeTab="1"/>
  </bookViews>
  <sheets>
    <sheet name="미추홀구(일반)" sheetId="23" r:id="rId1"/>
    <sheet name="미추홀구(특별)" sheetId="24" r:id="rId2"/>
  </sheets>
  <externalReferences>
    <externalReference r:id="rId3"/>
  </externalReferences>
  <definedNames>
    <definedName name="_xlnm.Print_Area" localSheetId="0">'미추홀구(일반)'!$B$1:$L$82</definedName>
    <definedName name="_xlnm.Print_Area" localSheetId="1">'미추홀구(특별)'!$B$1:$L$82</definedName>
    <definedName name="_xlnm.Print_Titles" localSheetId="0">'미추홀구(일반)'!$5:$6</definedName>
    <definedName name="_xlnm.Print_Titles" localSheetId="1">'미추홀구(특별)'!$5:$6</definedName>
    <definedName name="십육">#REF!</definedName>
  </definedNames>
  <calcPr calcId="152511"/>
</workbook>
</file>

<file path=xl/calcChain.xml><?xml version="1.0" encoding="utf-8"?>
<calcChain xmlns="http://schemas.openxmlformats.org/spreadsheetml/2006/main">
  <c r="L3" i="23" l="1"/>
  <c r="L3" i="24"/>
  <c r="K87" i="24"/>
  <c r="K86" i="24"/>
  <c r="K85" i="24"/>
  <c r="K84" i="24"/>
  <c r="K82" i="24"/>
  <c r="K81" i="24"/>
  <c r="K80" i="24"/>
  <c r="K79" i="24"/>
  <c r="K78" i="24"/>
  <c r="K76" i="24"/>
  <c r="K75" i="24"/>
  <c r="K74" i="24"/>
  <c r="K73" i="24"/>
  <c r="K71" i="24"/>
  <c r="K69" i="24"/>
  <c r="K68" i="24"/>
  <c r="K67" i="24"/>
  <c r="K66" i="24"/>
  <c r="K65" i="24"/>
  <c r="K64" i="24"/>
  <c r="K63" i="24"/>
  <c r="K61" i="24"/>
  <c r="K60" i="24"/>
  <c r="K59" i="24"/>
  <c r="K58" i="24"/>
  <c r="K57" i="24"/>
  <c r="K55" i="24"/>
  <c r="K54" i="24"/>
  <c r="K52" i="24"/>
  <c r="K51" i="24"/>
  <c r="K50" i="24"/>
  <c r="K47" i="24"/>
  <c r="K46" i="24"/>
  <c r="K45" i="24"/>
  <c r="K44" i="24"/>
  <c r="K43" i="24"/>
  <c r="K42" i="24"/>
  <c r="K40" i="24"/>
  <c r="K39" i="24"/>
  <c r="K38" i="24"/>
  <c r="K37" i="24"/>
  <c r="K35" i="24"/>
  <c r="K34" i="24"/>
  <c r="K33" i="24"/>
  <c r="K32" i="24"/>
  <c r="K31" i="24"/>
  <c r="K30" i="24"/>
  <c r="K29" i="24"/>
  <c r="K28" i="24"/>
  <c r="K27" i="24"/>
  <c r="K25" i="24"/>
  <c r="K24" i="24"/>
  <c r="K23" i="24"/>
  <c r="K22" i="24"/>
  <c r="K20" i="24"/>
  <c r="K19" i="24"/>
  <c r="K18" i="24"/>
  <c r="K17" i="24"/>
  <c r="K16" i="24"/>
  <c r="K15" i="24"/>
  <c r="K14" i="24"/>
  <c r="K13" i="24"/>
  <c r="K11" i="24"/>
  <c r="K10" i="24"/>
  <c r="K87" i="23"/>
  <c r="K86" i="23"/>
  <c r="K85" i="23"/>
  <c r="K84" i="23"/>
  <c r="K82" i="23"/>
  <c r="K81" i="23"/>
  <c r="K80" i="23"/>
  <c r="K79" i="23"/>
  <c r="K78" i="23"/>
  <c r="K76" i="23"/>
  <c r="K75" i="23"/>
  <c r="K74" i="23"/>
  <c r="K73" i="23"/>
  <c r="K71" i="23"/>
  <c r="K69" i="23"/>
  <c r="K68" i="23"/>
  <c r="K67" i="23"/>
  <c r="K66" i="23"/>
  <c r="K65" i="23"/>
  <c r="K64" i="23"/>
  <c r="K63" i="23"/>
  <c r="K61" i="23"/>
  <c r="K60" i="23"/>
  <c r="K59" i="23"/>
  <c r="K58" i="23"/>
  <c r="K57" i="23"/>
  <c r="K55" i="23"/>
  <c r="K54" i="23"/>
  <c r="K52" i="23"/>
  <c r="K51" i="23"/>
  <c r="K50" i="23"/>
  <c r="K47" i="23"/>
  <c r="K46" i="23"/>
  <c r="K45" i="23"/>
  <c r="K44" i="23"/>
  <c r="K43" i="23"/>
  <c r="K42" i="23"/>
  <c r="K40" i="23"/>
  <c r="K39" i="23"/>
  <c r="K38" i="23"/>
  <c r="K37" i="23"/>
  <c r="K35" i="23"/>
  <c r="K34" i="23"/>
  <c r="K33" i="23"/>
  <c r="K32" i="23"/>
  <c r="K31" i="23"/>
  <c r="K30" i="23"/>
  <c r="K29" i="23"/>
  <c r="K28" i="23"/>
  <c r="K27" i="23"/>
  <c r="K25" i="23"/>
  <c r="K24" i="23"/>
  <c r="K23" i="23"/>
  <c r="K22" i="23"/>
  <c r="K20" i="23"/>
  <c r="K19" i="23"/>
  <c r="K18" i="23"/>
  <c r="K17" i="23"/>
  <c r="K16" i="23"/>
  <c r="K15" i="23"/>
  <c r="K14" i="23"/>
  <c r="K13" i="23"/>
  <c r="K11" i="23"/>
  <c r="K10" i="23"/>
  <c r="K62" i="23" l="1"/>
  <c r="K62" i="24"/>
  <c r="K9" i="23"/>
  <c r="K9" i="24"/>
  <c r="K26" i="23"/>
  <c r="K41" i="23"/>
  <c r="K77" i="24"/>
  <c r="K83" i="24"/>
  <c r="K83" i="23"/>
  <c r="K53" i="24"/>
  <c r="K72" i="24"/>
  <c r="K26" i="24"/>
  <c r="K12" i="23"/>
  <c r="K56" i="23"/>
  <c r="K36" i="23"/>
  <c r="K53" i="23"/>
  <c r="K72" i="23"/>
  <c r="K21" i="23"/>
  <c r="K49" i="23"/>
  <c r="K77" i="23"/>
  <c r="K36" i="24"/>
  <c r="K41" i="24"/>
  <c r="K12" i="24"/>
  <c r="K21" i="24"/>
  <c r="K49" i="24"/>
  <c r="K56" i="24"/>
  <c r="H87" i="24"/>
  <c r="Q87" i="24" s="1"/>
  <c r="G87" i="24"/>
  <c r="P87" i="24" s="1"/>
  <c r="F87" i="24"/>
  <c r="O87" i="24" s="1"/>
  <c r="E87" i="24"/>
  <c r="N87" i="24" s="1"/>
  <c r="H86" i="24"/>
  <c r="Q86" i="24" s="1"/>
  <c r="G86" i="24"/>
  <c r="P86" i="24" s="1"/>
  <c r="F86" i="24"/>
  <c r="O86" i="24" s="1"/>
  <c r="E86" i="24"/>
  <c r="N86" i="24" s="1"/>
  <c r="H85" i="24"/>
  <c r="Q85" i="24" s="1"/>
  <c r="G85" i="24"/>
  <c r="P85" i="24" s="1"/>
  <c r="F85" i="24"/>
  <c r="O85" i="24" s="1"/>
  <c r="E85" i="24"/>
  <c r="N85" i="24" s="1"/>
  <c r="H84" i="24"/>
  <c r="Q84" i="24" s="1"/>
  <c r="G84" i="24"/>
  <c r="P84" i="24" s="1"/>
  <c r="F84" i="24"/>
  <c r="O84" i="24" s="1"/>
  <c r="E84" i="24"/>
  <c r="N84" i="24" s="1"/>
  <c r="H82" i="24"/>
  <c r="Q82" i="24" s="1"/>
  <c r="G82" i="24"/>
  <c r="P82" i="24" s="1"/>
  <c r="F82" i="24"/>
  <c r="O82" i="24" s="1"/>
  <c r="E82" i="24"/>
  <c r="N82" i="24" s="1"/>
  <c r="H81" i="24"/>
  <c r="Q81" i="24" s="1"/>
  <c r="G81" i="24"/>
  <c r="P81" i="24" s="1"/>
  <c r="F81" i="24"/>
  <c r="O81" i="24" s="1"/>
  <c r="E81" i="24"/>
  <c r="N81" i="24" s="1"/>
  <c r="H80" i="24"/>
  <c r="Q80" i="24" s="1"/>
  <c r="G80" i="24"/>
  <c r="P80" i="24" s="1"/>
  <c r="F80" i="24"/>
  <c r="O80" i="24" s="1"/>
  <c r="E80" i="24"/>
  <c r="N80" i="24" s="1"/>
  <c r="H79" i="24"/>
  <c r="Q79" i="24" s="1"/>
  <c r="G79" i="24"/>
  <c r="P79" i="24" s="1"/>
  <c r="F79" i="24"/>
  <c r="O79" i="24" s="1"/>
  <c r="E79" i="24"/>
  <c r="N79" i="24" s="1"/>
  <c r="H78" i="24"/>
  <c r="Q78" i="24" s="1"/>
  <c r="G78" i="24"/>
  <c r="P78" i="24" s="1"/>
  <c r="F78" i="24"/>
  <c r="O78" i="24" s="1"/>
  <c r="E78" i="24"/>
  <c r="N78" i="24" s="1"/>
  <c r="H76" i="24"/>
  <c r="Q76" i="24" s="1"/>
  <c r="G76" i="24"/>
  <c r="P76" i="24" s="1"/>
  <c r="F76" i="24"/>
  <c r="O76" i="24" s="1"/>
  <c r="E76" i="24"/>
  <c r="N76" i="24" s="1"/>
  <c r="H75" i="24"/>
  <c r="Q75" i="24" s="1"/>
  <c r="G75" i="24"/>
  <c r="P75" i="24" s="1"/>
  <c r="F75" i="24"/>
  <c r="O75" i="24" s="1"/>
  <c r="E75" i="24"/>
  <c r="N75" i="24" s="1"/>
  <c r="H74" i="24"/>
  <c r="Q74" i="24" s="1"/>
  <c r="G74" i="24"/>
  <c r="P74" i="24" s="1"/>
  <c r="F74" i="24"/>
  <c r="O74" i="24" s="1"/>
  <c r="E74" i="24"/>
  <c r="N74" i="24" s="1"/>
  <c r="H73" i="24"/>
  <c r="Q73" i="24" s="1"/>
  <c r="G73" i="24"/>
  <c r="P73" i="24" s="1"/>
  <c r="F73" i="24"/>
  <c r="O73" i="24" s="1"/>
  <c r="E73" i="24"/>
  <c r="N73" i="24" s="1"/>
  <c r="H71" i="24"/>
  <c r="Q71" i="24" s="1"/>
  <c r="G71" i="24"/>
  <c r="P71" i="24" s="1"/>
  <c r="F71" i="24"/>
  <c r="O71" i="24" s="1"/>
  <c r="E71" i="24"/>
  <c r="N71" i="24" s="1"/>
  <c r="H69" i="24"/>
  <c r="Q69" i="24" s="1"/>
  <c r="G69" i="24"/>
  <c r="F69" i="24"/>
  <c r="E69" i="24"/>
  <c r="N69" i="24" s="1"/>
  <c r="H68" i="24"/>
  <c r="Q68" i="24" s="1"/>
  <c r="G68" i="24"/>
  <c r="P68" i="24" s="1"/>
  <c r="F68" i="24"/>
  <c r="O68" i="24" s="1"/>
  <c r="E68" i="24"/>
  <c r="N68" i="24" s="1"/>
  <c r="H67" i="24"/>
  <c r="Q67" i="24" s="1"/>
  <c r="G67" i="24"/>
  <c r="P67" i="24" s="1"/>
  <c r="F67" i="24"/>
  <c r="O67" i="24" s="1"/>
  <c r="E67" i="24"/>
  <c r="N67" i="24" s="1"/>
  <c r="H66" i="24"/>
  <c r="Q66" i="24" s="1"/>
  <c r="G66" i="24"/>
  <c r="P66" i="24" s="1"/>
  <c r="F66" i="24"/>
  <c r="O66" i="24" s="1"/>
  <c r="E66" i="24"/>
  <c r="N66" i="24" s="1"/>
  <c r="H65" i="24"/>
  <c r="Q65" i="24" s="1"/>
  <c r="G65" i="24"/>
  <c r="P65" i="24" s="1"/>
  <c r="F65" i="24"/>
  <c r="O65" i="24" s="1"/>
  <c r="E65" i="24"/>
  <c r="N65" i="24" s="1"/>
  <c r="H64" i="24"/>
  <c r="Q64" i="24" s="1"/>
  <c r="G64" i="24"/>
  <c r="P64" i="24" s="1"/>
  <c r="F64" i="24"/>
  <c r="O64" i="24" s="1"/>
  <c r="E64" i="24"/>
  <c r="N64" i="24" s="1"/>
  <c r="H63" i="24"/>
  <c r="Q63" i="24" s="1"/>
  <c r="G63" i="24"/>
  <c r="P63" i="24" s="1"/>
  <c r="F63" i="24"/>
  <c r="O63" i="24" s="1"/>
  <c r="E63" i="24"/>
  <c r="N63" i="24" s="1"/>
  <c r="H61" i="24"/>
  <c r="Q61" i="24" s="1"/>
  <c r="G61" i="24"/>
  <c r="P61" i="24" s="1"/>
  <c r="F61" i="24"/>
  <c r="O61" i="24" s="1"/>
  <c r="E61" i="24"/>
  <c r="N61" i="24" s="1"/>
  <c r="H60" i="24"/>
  <c r="Q60" i="24" s="1"/>
  <c r="G60" i="24"/>
  <c r="P60" i="24" s="1"/>
  <c r="F60" i="24"/>
  <c r="O60" i="24" s="1"/>
  <c r="E60" i="24"/>
  <c r="N60" i="24" s="1"/>
  <c r="H59" i="24"/>
  <c r="Q59" i="24" s="1"/>
  <c r="G59" i="24"/>
  <c r="P59" i="24" s="1"/>
  <c r="F59" i="24"/>
  <c r="O59" i="24" s="1"/>
  <c r="E59" i="24"/>
  <c r="N59" i="24" s="1"/>
  <c r="H58" i="24"/>
  <c r="Q58" i="24" s="1"/>
  <c r="G58" i="24"/>
  <c r="P58" i="24" s="1"/>
  <c r="F58" i="24"/>
  <c r="O58" i="24" s="1"/>
  <c r="E58" i="24"/>
  <c r="N58" i="24" s="1"/>
  <c r="H57" i="24"/>
  <c r="Q57" i="24" s="1"/>
  <c r="G57" i="24"/>
  <c r="P57" i="24" s="1"/>
  <c r="F57" i="24"/>
  <c r="O57" i="24" s="1"/>
  <c r="E57" i="24"/>
  <c r="N57" i="24" s="1"/>
  <c r="H55" i="24"/>
  <c r="Q55" i="24" s="1"/>
  <c r="G55" i="24"/>
  <c r="P55" i="24" s="1"/>
  <c r="F55" i="24"/>
  <c r="O55" i="24" s="1"/>
  <c r="E55" i="24"/>
  <c r="N55" i="24" s="1"/>
  <c r="H54" i="24"/>
  <c r="Q54" i="24" s="1"/>
  <c r="G54" i="24"/>
  <c r="P54" i="24" s="1"/>
  <c r="F54" i="24"/>
  <c r="O54" i="24" s="1"/>
  <c r="E54" i="24"/>
  <c r="N54" i="24" s="1"/>
  <c r="H52" i="24"/>
  <c r="Q52" i="24" s="1"/>
  <c r="G52" i="24"/>
  <c r="P52" i="24" s="1"/>
  <c r="F52" i="24"/>
  <c r="O52" i="24" s="1"/>
  <c r="E52" i="24"/>
  <c r="N52" i="24" s="1"/>
  <c r="H51" i="24"/>
  <c r="Q51" i="24" s="1"/>
  <c r="G51" i="24"/>
  <c r="P51" i="24" s="1"/>
  <c r="F51" i="24"/>
  <c r="O51" i="24" s="1"/>
  <c r="E51" i="24"/>
  <c r="N51" i="24" s="1"/>
  <c r="H50" i="24"/>
  <c r="Q50" i="24" s="1"/>
  <c r="G50" i="24"/>
  <c r="P50" i="24" s="1"/>
  <c r="F50" i="24"/>
  <c r="O50" i="24" s="1"/>
  <c r="E50" i="24"/>
  <c r="N50" i="24" s="1"/>
  <c r="H47" i="24"/>
  <c r="Q47" i="24" s="1"/>
  <c r="G47" i="24"/>
  <c r="P47" i="24" s="1"/>
  <c r="F47" i="24"/>
  <c r="O47" i="24" s="1"/>
  <c r="E47" i="24"/>
  <c r="N47" i="24" s="1"/>
  <c r="H46" i="24"/>
  <c r="Q46" i="24" s="1"/>
  <c r="G46" i="24"/>
  <c r="P46" i="24" s="1"/>
  <c r="F46" i="24"/>
  <c r="O46" i="24" s="1"/>
  <c r="E46" i="24"/>
  <c r="N46" i="24" s="1"/>
  <c r="H45" i="24"/>
  <c r="Q45" i="24" s="1"/>
  <c r="G45" i="24"/>
  <c r="P45" i="24" s="1"/>
  <c r="F45" i="24"/>
  <c r="O45" i="24" s="1"/>
  <c r="E45" i="24"/>
  <c r="N45" i="24" s="1"/>
  <c r="H44" i="24"/>
  <c r="Q44" i="24" s="1"/>
  <c r="G44" i="24"/>
  <c r="P44" i="24" s="1"/>
  <c r="F44" i="24"/>
  <c r="O44" i="24" s="1"/>
  <c r="E44" i="24"/>
  <c r="N44" i="24" s="1"/>
  <c r="H43" i="24"/>
  <c r="Q43" i="24" s="1"/>
  <c r="G43" i="24"/>
  <c r="P43" i="24" s="1"/>
  <c r="F43" i="24"/>
  <c r="O43" i="24" s="1"/>
  <c r="E43" i="24"/>
  <c r="N43" i="24" s="1"/>
  <c r="H42" i="24"/>
  <c r="Q42" i="24" s="1"/>
  <c r="G42" i="24"/>
  <c r="P42" i="24" s="1"/>
  <c r="F42" i="24"/>
  <c r="O42" i="24" s="1"/>
  <c r="E42" i="24"/>
  <c r="N42" i="24" s="1"/>
  <c r="H40" i="24"/>
  <c r="Q40" i="24" s="1"/>
  <c r="G40" i="24"/>
  <c r="P40" i="24" s="1"/>
  <c r="F40" i="24"/>
  <c r="O40" i="24" s="1"/>
  <c r="E40" i="24"/>
  <c r="N40" i="24" s="1"/>
  <c r="H39" i="24"/>
  <c r="Q39" i="24" s="1"/>
  <c r="G39" i="24"/>
  <c r="P39" i="24" s="1"/>
  <c r="F39" i="24"/>
  <c r="O39" i="24" s="1"/>
  <c r="E39" i="24"/>
  <c r="N39" i="24" s="1"/>
  <c r="H38" i="24"/>
  <c r="Q38" i="24" s="1"/>
  <c r="G38" i="24"/>
  <c r="P38" i="24" s="1"/>
  <c r="F38" i="24"/>
  <c r="O38" i="24" s="1"/>
  <c r="E38" i="24"/>
  <c r="N38" i="24" s="1"/>
  <c r="H37" i="24"/>
  <c r="Q37" i="24" s="1"/>
  <c r="G37" i="24"/>
  <c r="P37" i="24" s="1"/>
  <c r="F37" i="24"/>
  <c r="O37" i="24" s="1"/>
  <c r="E37" i="24"/>
  <c r="N37" i="24" s="1"/>
  <c r="H35" i="24"/>
  <c r="Q35" i="24" s="1"/>
  <c r="G35" i="24"/>
  <c r="P35" i="24" s="1"/>
  <c r="F35" i="24"/>
  <c r="O35" i="24" s="1"/>
  <c r="E35" i="24"/>
  <c r="N35" i="24" s="1"/>
  <c r="H34" i="24"/>
  <c r="Q34" i="24" s="1"/>
  <c r="G34" i="24"/>
  <c r="P34" i="24" s="1"/>
  <c r="F34" i="24"/>
  <c r="O34" i="24" s="1"/>
  <c r="E34" i="24"/>
  <c r="N34" i="24" s="1"/>
  <c r="H33" i="24"/>
  <c r="Q33" i="24" s="1"/>
  <c r="G33" i="24"/>
  <c r="P33" i="24" s="1"/>
  <c r="F33" i="24"/>
  <c r="O33" i="24" s="1"/>
  <c r="E33" i="24"/>
  <c r="N33" i="24" s="1"/>
  <c r="H32" i="24"/>
  <c r="Q32" i="24" s="1"/>
  <c r="G32" i="24"/>
  <c r="P32" i="24" s="1"/>
  <c r="F32" i="24"/>
  <c r="O32" i="24" s="1"/>
  <c r="E32" i="24"/>
  <c r="N32" i="24" s="1"/>
  <c r="H31" i="24"/>
  <c r="Q31" i="24" s="1"/>
  <c r="G31" i="24"/>
  <c r="P31" i="24" s="1"/>
  <c r="F31" i="24"/>
  <c r="O31" i="24" s="1"/>
  <c r="E31" i="24"/>
  <c r="N31" i="24" s="1"/>
  <c r="H30" i="24"/>
  <c r="Q30" i="24" s="1"/>
  <c r="G30" i="24"/>
  <c r="P30" i="24" s="1"/>
  <c r="F30" i="24"/>
  <c r="O30" i="24" s="1"/>
  <c r="E30" i="24"/>
  <c r="N30" i="24" s="1"/>
  <c r="H29" i="24"/>
  <c r="Q29" i="24" s="1"/>
  <c r="G29" i="24"/>
  <c r="P29" i="24" s="1"/>
  <c r="F29" i="24"/>
  <c r="O29" i="24" s="1"/>
  <c r="E29" i="24"/>
  <c r="N29" i="24" s="1"/>
  <c r="H28" i="24"/>
  <c r="Q28" i="24" s="1"/>
  <c r="G28" i="24"/>
  <c r="P28" i="24" s="1"/>
  <c r="F28" i="24"/>
  <c r="O28" i="24" s="1"/>
  <c r="E28" i="24"/>
  <c r="N28" i="24" s="1"/>
  <c r="H27" i="24"/>
  <c r="Q27" i="24" s="1"/>
  <c r="G27" i="24"/>
  <c r="P27" i="24" s="1"/>
  <c r="F27" i="24"/>
  <c r="O27" i="24" s="1"/>
  <c r="E27" i="24"/>
  <c r="N27" i="24" s="1"/>
  <c r="H25" i="24"/>
  <c r="Q25" i="24" s="1"/>
  <c r="G25" i="24"/>
  <c r="P25" i="24" s="1"/>
  <c r="F25" i="24"/>
  <c r="O25" i="24" s="1"/>
  <c r="E25" i="24"/>
  <c r="N25" i="24" s="1"/>
  <c r="H24" i="24"/>
  <c r="Q24" i="24" s="1"/>
  <c r="G24" i="24"/>
  <c r="P24" i="24" s="1"/>
  <c r="F24" i="24"/>
  <c r="O24" i="24" s="1"/>
  <c r="E24" i="24"/>
  <c r="N24" i="24" s="1"/>
  <c r="H23" i="24"/>
  <c r="Q23" i="24" s="1"/>
  <c r="G23" i="24"/>
  <c r="P23" i="24" s="1"/>
  <c r="F23" i="24"/>
  <c r="O23" i="24" s="1"/>
  <c r="E23" i="24"/>
  <c r="N23" i="24" s="1"/>
  <c r="H22" i="24"/>
  <c r="Q22" i="24" s="1"/>
  <c r="G22" i="24"/>
  <c r="P22" i="24" s="1"/>
  <c r="F22" i="24"/>
  <c r="O22" i="24" s="1"/>
  <c r="E22" i="24"/>
  <c r="N22" i="24" s="1"/>
  <c r="H20" i="24"/>
  <c r="Q20" i="24" s="1"/>
  <c r="G20" i="24"/>
  <c r="P20" i="24" s="1"/>
  <c r="F20" i="24"/>
  <c r="O20" i="24" s="1"/>
  <c r="E20" i="24"/>
  <c r="N20" i="24" s="1"/>
  <c r="H19" i="24"/>
  <c r="Q19" i="24" s="1"/>
  <c r="G19" i="24"/>
  <c r="P19" i="24" s="1"/>
  <c r="F19" i="24"/>
  <c r="O19" i="24" s="1"/>
  <c r="E19" i="24"/>
  <c r="N19" i="24" s="1"/>
  <c r="H18" i="24"/>
  <c r="Q18" i="24" s="1"/>
  <c r="G18" i="24"/>
  <c r="P18" i="24" s="1"/>
  <c r="F18" i="24"/>
  <c r="O18" i="24" s="1"/>
  <c r="E18" i="24"/>
  <c r="N18" i="24" s="1"/>
  <c r="H17" i="24"/>
  <c r="Q17" i="24" s="1"/>
  <c r="G17" i="24"/>
  <c r="P17" i="24" s="1"/>
  <c r="F17" i="24"/>
  <c r="O17" i="24" s="1"/>
  <c r="E17" i="24"/>
  <c r="N17" i="24" s="1"/>
  <c r="H16" i="24"/>
  <c r="Q16" i="24" s="1"/>
  <c r="G16" i="24"/>
  <c r="P16" i="24" s="1"/>
  <c r="F16" i="24"/>
  <c r="O16" i="24" s="1"/>
  <c r="E16" i="24"/>
  <c r="N16" i="24" s="1"/>
  <c r="H15" i="24"/>
  <c r="Q15" i="24" s="1"/>
  <c r="G15" i="24"/>
  <c r="P15" i="24" s="1"/>
  <c r="F15" i="24"/>
  <c r="O15" i="24" s="1"/>
  <c r="E15" i="24"/>
  <c r="N15" i="24" s="1"/>
  <c r="H14" i="24"/>
  <c r="Q14" i="24" s="1"/>
  <c r="G14" i="24"/>
  <c r="P14" i="24" s="1"/>
  <c r="F14" i="24"/>
  <c r="O14" i="24" s="1"/>
  <c r="E14" i="24"/>
  <c r="N14" i="24" s="1"/>
  <c r="H13" i="24"/>
  <c r="Q13" i="24" s="1"/>
  <c r="G13" i="24"/>
  <c r="P13" i="24" s="1"/>
  <c r="F13" i="24"/>
  <c r="O13" i="24" s="1"/>
  <c r="E13" i="24"/>
  <c r="N13" i="24" s="1"/>
  <c r="H11" i="24"/>
  <c r="Q11" i="24" s="1"/>
  <c r="G11" i="24"/>
  <c r="P11" i="24" s="1"/>
  <c r="F11" i="24"/>
  <c r="O11" i="24" s="1"/>
  <c r="E11" i="24"/>
  <c r="N11" i="24" s="1"/>
  <c r="H10" i="24"/>
  <c r="Q10" i="24" s="1"/>
  <c r="G10" i="24"/>
  <c r="P10" i="24" s="1"/>
  <c r="F10" i="24"/>
  <c r="O10" i="24" s="1"/>
  <c r="E10" i="24"/>
  <c r="N10" i="24" s="1"/>
  <c r="H87" i="23"/>
  <c r="G87" i="23"/>
  <c r="F87" i="23"/>
  <c r="E87" i="23"/>
  <c r="H86" i="23"/>
  <c r="G86" i="23"/>
  <c r="F86" i="23"/>
  <c r="E86" i="23"/>
  <c r="H85" i="23"/>
  <c r="G85" i="23"/>
  <c r="F85" i="23"/>
  <c r="E85" i="23"/>
  <c r="H84" i="23"/>
  <c r="G84" i="23"/>
  <c r="F84" i="23"/>
  <c r="E84" i="23"/>
  <c r="H82" i="23"/>
  <c r="G82" i="23"/>
  <c r="F82" i="23"/>
  <c r="E82" i="23"/>
  <c r="H81" i="23"/>
  <c r="G81" i="23"/>
  <c r="F81" i="23"/>
  <c r="E81" i="23"/>
  <c r="H80" i="23"/>
  <c r="G80" i="23"/>
  <c r="F80" i="23"/>
  <c r="E80" i="23"/>
  <c r="H79" i="23"/>
  <c r="G79" i="23"/>
  <c r="F79" i="23"/>
  <c r="E79" i="23"/>
  <c r="H78" i="23"/>
  <c r="G78" i="23"/>
  <c r="F78" i="23"/>
  <c r="E78" i="23"/>
  <c r="H76" i="23"/>
  <c r="G76" i="23"/>
  <c r="F76" i="23"/>
  <c r="E76" i="23"/>
  <c r="H75" i="23"/>
  <c r="G75" i="23"/>
  <c r="F75" i="23"/>
  <c r="E75" i="23"/>
  <c r="H74" i="23"/>
  <c r="G74" i="23"/>
  <c r="F74" i="23"/>
  <c r="E74" i="23"/>
  <c r="H73" i="23"/>
  <c r="G73" i="23"/>
  <c r="F73" i="23"/>
  <c r="E73" i="23"/>
  <c r="H71" i="23"/>
  <c r="G71" i="23"/>
  <c r="F71" i="23"/>
  <c r="E71" i="23"/>
  <c r="H69" i="23"/>
  <c r="G69" i="23"/>
  <c r="F69" i="23"/>
  <c r="E69" i="23"/>
  <c r="H68" i="23"/>
  <c r="G68" i="23"/>
  <c r="F68" i="23"/>
  <c r="E68" i="23"/>
  <c r="H67" i="23"/>
  <c r="G67" i="23"/>
  <c r="F67" i="23"/>
  <c r="E67" i="23"/>
  <c r="H66" i="23"/>
  <c r="G66" i="23"/>
  <c r="F66" i="23"/>
  <c r="E66" i="23"/>
  <c r="H65" i="23"/>
  <c r="G65" i="23"/>
  <c r="F65" i="23"/>
  <c r="E65" i="23"/>
  <c r="H64" i="23"/>
  <c r="G64" i="23"/>
  <c r="F64" i="23"/>
  <c r="E64" i="23"/>
  <c r="H63" i="23"/>
  <c r="G63" i="23"/>
  <c r="F63" i="23"/>
  <c r="E63" i="23"/>
  <c r="H61" i="23"/>
  <c r="G61" i="23"/>
  <c r="F61" i="23"/>
  <c r="E61" i="23"/>
  <c r="H60" i="23"/>
  <c r="G60" i="23"/>
  <c r="F60" i="23"/>
  <c r="E60" i="23"/>
  <c r="H59" i="23"/>
  <c r="G59" i="23"/>
  <c r="F59" i="23"/>
  <c r="E59" i="23"/>
  <c r="H58" i="23"/>
  <c r="G58" i="23"/>
  <c r="F58" i="23"/>
  <c r="E58" i="23"/>
  <c r="H57" i="23"/>
  <c r="G57" i="23"/>
  <c r="F57" i="23"/>
  <c r="E57" i="23"/>
  <c r="H55" i="23"/>
  <c r="G55" i="23"/>
  <c r="F55" i="23"/>
  <c r="E55" i="23"/>
  <c r="H54" i="23"/>
  <c r="G54" i="23"/>
  <c r="F54" i="23"/>
  <c r="E54" i="23"/>
  <c r="H52" i="23"/>
  <c r="G52" i="23"/>
  <c r="F52" i="23"/>
  <c r="E52" i="23"/>
  <c r="H51" i="23"/>
  <c r="G51" i="23"/>
  <c r="F51" i="23"/>
  <c r="E51" i="23"/>
  <c r="H50" i="23"/>
  <c r="G50" i="23"/>
  <c r="F50" i="23"/>
  <c r="E50" i="23"/>
  <c r="H47" i="23"/>
  <c r="G47" i="23"/>
  <c r="F47" i="23"/>
  <c r="E47" i="23"/>
  <c r="H46" i="23"/>
  <c r="G46" i="23"/>
  <c r="F46" i="23"/>
  <c r="E46" i="23"/>
  <c r="H45" i="23"/>
  <c r="G45" i="23"/>
  <c r="F45" i="23"/>
  <c r="E45" i="23"/>
  <c r="H44" i="23"/>
  <c r="G44" i="23"/>
  <c r="F44" i="23"/>
  <c r="E44" i="23"/>
  <c r="H43" i="23"/>
  <c r="G43" i="23"/>
  <c r="F43" i="23"/>
  <c r="E43" i="23"/>
  <c r="H42" i="23"/>
  <c r="G42" i="23"/>
  <c r="F42" i="23"/>
  <c r="E42" i="23"/>
  <c r="H40" i="23"/>
  <c r="G40" i="23"/>
  <c r="F40" i="23"/>
  <c r="E40" i="23"/>
  <c r="H39" i="23"/>
  <c r="G39" i="23"/>
  <c r="F39" i="23"/>
  <c r="E39" i="23"/>
  <c r="H38" i="23"/>
  <c r="G38" i="23"/>
  <c r="F38" i="23"/>
  <c r="E38" i="23"/>
  <c r="H37" i="23"/>
  <c r="G37" i="23"/>
  <c r="F37" i="23"/>
  <c r="E37" i="23"/>
  <c r="H35" i="23"/>
  <c r="G35" i="23"/>
  <c r="F35" i="23"/>
  <c r="E35" i="23"/>
  <c r="H34" i="23"/>
  <c r="G34" i="23"/>
  <c r="F34" i="23"/>
  <c r="E34" i="23"/>
  <c r="H33" i="23"/>
  <c r="G33" i="23"/>
  <c r="F33" i="23"/>
  <c r="E33" i="23"/>
  <c r="H32" i="23"/>
  <c r="G32" i="23"/>
  <c r="F32" i="23"/>
  <c r="E32" i="23"/>
  <c r="H31" i="23"/>
  <c r="G31" i="23"/>
  <c r="F31" i="23"/>
  <c r="E31" i="23"/>
  <c r="H30" i="23"/>
  <c r="G30" i="23"/>
  <c r="F30" i="23"/>
  <c r="E30" i="23"/>
  <c r="H29" i="23"/>
  <c r="G29" i="23"/>
  <c r="F29" i="23"/>
  <c r="E29" i="23"/>
  <c r="H28" i="23"/>
  <c r="G28" i="23"/>
  <c r="F28" i="23"/>
  <c r="E28" i="23"/>
  <c r="H27" i="23"/>
  <c r="G27" i="23"/>
  <c r="F27" i="23"/>
  <c r="E27" i="23"/>
  <c r="H25" i="23"/>
  <c r="G25" i="23"/>
  <c r="F25" i="23"/>
  <c r="E25" i="23"/>
  <c r="H24" i="23"/>
  <c r="G24" i="23"/>
  <c r="F24" i="23"/>
  <c r="E24" i="23"/>
  <c r="H23" i="23"/>
  <c r="G23" i="23"/>
  <c r="F23" i="23"/>
  <c r="E23" i="23"/>
  <c r="H22" i="23"/>
  <c r="G22" i="23"/>
  <c r="F22" i="23"/>
  <c r="E22" i="23"/>
  <c r="H20" i="23"/>
  <c r="G20" i="23"/>
  <c r="F20" i="23"/>
  <c r="E20" i="23"/>
  <c r="H19" i="23"/>
  <c r="G19" i="23"/>
  <c r="F19" i="23"/>
  <c r="E19" i="23"/>
  <c r="H18" i="23"/>
  <c r="G18" i="23"/>
  <c r="F18" i="23"/>
  <c r="E18" i="23"/>
  <c r="H17" i="23"/>
  <c r="G17" i="23"/>
  <c r="F17" i="23"/>
  <c r="E17" i="23"/>
  <c r="H16" i="23"/>
  <c r="G16" i="23"/>
  <c r="F16" i="23"/>
  <c r="E16" i="23"/>
  <c r="H15" i="23"/>
  <c r="G15" i="23"/>
  <c r="F15" i="23"/>
  <c r="E15" i="23"/>
  <c r="H14" i="23"/>
  <c r="G14" i="23"/>
  <c r="F14" i="23"/>
  <c r="E14" i="23"/>
  <c r="H13" i="23"/>
  <c r="G13" i="23"/>
  <c r="F13" i="23"/>
  <c r="E13" i="23"/>
  <c r="H11" i="23"/>
  <c r="G11" i="23"/>
  <c r="F11" i="23"/>
  <c r="E11" i="23"/>
  <c r="H10" i="23"/>
  <c r="G10" i="23"/>
  <c r="F10" i="23"/>
  <c r="E10" i="23"/>
  <c r="K70" i="24" l="1"/>
  <c r="K70" i="23"/>
  <c r="K48" i="24"/>
  <c r="K48" i="23"/>
  <c r="K8" i="23"/>
  <c r="K8" i="24"/>
  <c r="K7" i="24" s="1"/>
  <c r="P69" i="24"/>
  <c r="O69" i="24"/>
  <c r="K7" i="23" l="1"/>
  <c r="M57" i="24" l="1"/>
  <c r="M58" i="24"/>
  <c r="M59" i="24"/>
  <c r="M60" i="24"/>
  <c r="M61" i="24"/>
  <c r="M54" i="24"/>
  <c r="M55" i="24"/>
  <c r="M57" i="23"/>
  <c r="M58" i="23"/>
  <c r="M59" i="23"/>
  <c r="M60" i="23"/>
  <c r="M61" i="23"/>
  <c r="M54" i="23"/>
  <c r="M55" i="23"/>
  <c r="M50" i="23"/>
  <c r="M51" i="23"/>
  <c r="M52" i="23"/>
  <c r="L58" i="24"/>
  <c r="L59" i="24"/>
  <c r="L60" i="24"/>
  <c r="L61" i="24"/>
  <c r="I58" i="24"/>
  <c r="I59" i="24"/>
  <c r="I60" i="24"/>
  <c r="I61" i="24"/>
  <c r="M43" i="24"/>
  <c r="M44" i="24"/>
  <c r="M45" i="24"/>
  <c r="M46" i="24"/>
  <c r="M47" i="24"/>
  <c r="L43" i="24"/>
  <c r="L44" i="24"/>
  <c r="L45" i="24"/>
  <c r="L46" i="24"/>
  <c r="L47" i="24"/>
  <c r="I43" i="24"/>
  <c r="I44" i="24"/>
  <c r="I45" i="24"/>
  <c r="I46" i="24"/>
  <c r="I47" i="24"/>
  <c r="L58" i="23"/>
  <c r="L59" i="23"/>
  <c r="L60" i="23"/>
  <c r="L61" i="23"/>
  <c r="I58" i="23"/>
  <c r="I59" i="23"/>
  <c r="I60" i="23"/>
  <c r="I61" i="23"/>
  <c r="M43" i="23"/>
  <c r="M44" i="23"/>
  <c r="M45" i="23"/>
  <c r="M46" i="23"/>
  <c r="M47" i="23"/>
  <c r="L43" i="23"/>
  <c r="L44" i="23"/>
  <c r="L45" i="23"/>
  <c r="L46" i="23"/>
  <c r="L47" i="23"/>
  <c r="I43" i="23"/>
  <c r="I44" i="23"/>
  <c r="I45" i="23"/>
  <c r="I46" i="23"/>
  <c r="I47" i="23"/>
  <c r="E12" i="23"/>
  <c r="N12" i="23" s="1"/>
  <c r="F12" i="23"/>
  <c r="O12" i="23" s="1"/>
  <c r="G12" i="23"/>
  <c r="P12" i="23" s="1"/>
  <c r="H12" i="23"/>
  <c r="Q12" i="23" s="1"/>
  <c r="E56" i="23"/>
  <c r="N56" i="23" s="1"/>
  <c r="F56" i="23"/>
  <c r="O56" i="23" s="1"/>
  <c r="G56" i="23"/>
  <c r="P56" i="23" s="1"/>
  <c r="H56" i="23"/>
  <c r="Q56" i="23" s="1"/>
  <c r="F62" i="24"/>
  <c r="O62" i="24" s="1"/>
  <c r="M87" i="23"/>
  <c r="L87" i="23"/>
  <c r="I87" i="23"/>
  <c r="M86" i="23"/>
  <c r="L86" i="23"/>
  <c r="I86" i="23"/>
  <c r="M85" i="23"/>
  <c r="L85" i="23"/>
  <c r="I85" i="23"/>
  <c r="M84" i="23"/>
  <c r="L84" i="23"/>
  <c r="I84" i="23"/>
  <c r="H83" i="23"/>
  <c r="Q83" i="23" s="1"/>
  <c r="G83" i="23"/>
  <c r="P83" i="23" s="1"/>
  <c r="F83" i="23"/>
  <c r="O83" i="23" s="1"/>
  <c r="E83" i="23"/>
  <c r="N83" i="23" s="1"/>
  <c r="M82" i="23"/>
  <c r="L82" i="23"/>
  <c r="I82" i="23"/>
  <c r="M81" i="23"/>
  <c r="L81" i="23"/>
  <c r="I81" i="23"/>
  <c r="M80" i="23"/>
  <c r="L80" i="23"/>
  <c r="I80" i="23"/>
  <c r="M79" i="23"/>
  <c r="L79" i="23"/>
  <c r="I79" i="23"/>
  <c r="M78" i="23"/>
  <c r="L78" i="23"/>
  <c r="I78" i="23"/>
  <c r="H77" i="23"/>
  <c r="Q77" i="23" s="1"/>
  <c r="G77" i="23"/>
  <c r="P77" i="23" s="1"/>
  <c r="F77" i="23"/>
  <c r="O77" i="23" s="1"/>
  <c r="E77" i="23"/>
  <c r="N77" i="23" s="1"/>
  <c r="M76" i="23"/>
  <c r="L76" i="23"/>
  <c r="I76" i="23"/>
  <c r="M75" i="23"/>
  <c r="L75" i="23"/>
  <c r="I75" i="23"/>
  <c r="M74" i="23"/>
  <c r="L74" i="23"/>
  <c r="I74" i="23"/>
  <c r="M73" i="23"/>
  <c r="L73" i="23"/>
  <c r="I73" i="23"/>
  <c r="H72" i="23"/>
  <c r="Q72" i="23" s="1"/>
  <c r="G72" i="23"/>
  <c r="P72" i="23" s="1"/>
  <c r="F72" i="23"/>
  <c r="O72" i="23" s="1"/>
  <c r="E72" i="23"/>
  <c r="N72" i="23" s="1"/>
  <c r="M71" i="23"/>
  <c r="L71" i="23"/>
  <c r="I71" i="23"/>
  <c r="M69" i="23"/>
  <c r="L69" i="23"/>
  <c r="I69" i="23"/>
  <c r="M68" i="23"/>
  <c r="L68" i="23"/>
  <c r="I68" i="23"/>
  <c r="M67" i="23"/>
  <c r="L67" i="23"/>
  <c r="I67" i="23"/>
  <c r="M66" i="23"/>
  <c r="L66" i="23"/>
  <c r="I66" i="23"/>
  <c r="M65" i="23"/>
  <c r="L65" i="23"/>
  <c r="I65" i="23"/>
  <c r="M64" i="23"/>
  <c r="L64" i="23"/>
  <c r="I64" i="23"/>
  <c r="M63" i="23"/>
  <c r="L63" i="23"/>
  <c r="I63" i="23"/>
  <c r="H62" i="23"/>
  <c r="Q62" i="23" s="1"/>
  <c r="G62" i="23"/>
  <c r="P62" i="23" s="1"/>
  <c r="F62" i="23"/>
  <c r="O62" i="23" s="1"/>
  <c r="E62" i="23"/>
  <c r="N62" i="23" s="1"/>
  <c r="L57" i="23"/>
  <c r="I57" i="23"/>
  <c r="L55" i="23"/>
  <c r="I55" i="23"/>
  <c r="L54" i="23"/>
  <c r="I54" i="23"/>
  <c r="H53" i="23"/>
  <c r="Q53" i="23" s="1"/>
  <c r="G53" i="23"/>
  <c r="P53" i="23" s="1"/>
  <c r="F53" i="23"/>
  <c r="O53" i="23" s="1"/>
  <c r="E53" i="23"/>
  <c r="N53" i="23" s="1"/>
  <c r="L52" i="23"/>
  <c r="I52" i="23"/>
  <c r="L51" i="23"/>
  <c r="I51" i="23"/>
  <c r="L50" i="23"/>
  <c r="I50" i="23"/>
  <c r="H49" i="23"/>
  <c r="Q49" i="23" s="1"/>
  <c r="G49" i="23"/>
  <c r="P49" i="23" s="1"/>
  <c r="F49" i="23"/>
  <c r="O49" i="23" s="1"/>
  <c r="E49" i="23"/>
  <c r="N49" i="23" s="1"/>
  <c r="M42" i="23"/>
  <c r="L42" i="23"/>
  <c r="I42" i="23"/>
  <c r="H41" i="23"/>
  <c r="Q41" i="23" s="1"/>
  <c r="G41" i="23"/>
  <c r="P41" i="23" s="1"/>
  <c r="F41" i="23"/>
  <c r="O41" i="23" s="1"/>
  <c r="E41" i="23"/>
  <c r="N41" i="23" s="1"/>
  <c r="M40" i="23"/>
  <c r="L40" i="23"/>
  <c r="I40" i="23"/>
  <c r="M39" i="23"/>
  <c r="L39" i="23"/>
  <c r="I39" i="23"/>
  <c r="M38" i="23"/>
  <c r="L38" i="23"/>
  <c r="I38" i="23"/>
  <c r="M37" i="23"/>
  <c r="L37" i="23"/>
  <c r="I37" i="23"/>
  <c r="H36" i="23"/>
  <c r="Q36" i="23" s="1"/>
  <c r="G36" i="23"/>
  <c r="P36" i="23" s="1"/>
  <c r="F36" i="23"/>
  <c r="O36" i="23" s="1"/>
  <c r="E36" i="23"/>
  <c r="N36" i="23" s="1"/>
  <c r="M35" i="23"/>
  <c r="L35" i="23"/>
  <c r="I35" i="23"/>
  <c r="M34" i="23"/>
  <c r="L34" i="23"/>
  <c r="I34" i="23"/>
  <c r="M33" i="23"/>
  <c r="L33" i="23"/>
  <c r="I33" i="23"/>
  <c r="M32" i="23"/>
  <c r="L32" i="23"/>
  <c r="I32" i="23"/>
  <c r="M31" i="23"/>
  <c r="L31" i="23"/>
  <c r="I31" i="23"/>
  <c r="M30" i="23"/>
  <c r="L30" i="23"/>
  <c r="I30" i="23"/>
  <c r="M29" i="23"/>
  <c r="L29" i="23"/>
  <c r="I29" i="23"/>
  <c r="M28" i="23"/>
  <c r="L28" i="23"/>
  <c r="I28" i="23"/>
  <c r="M27" i="23"/>
  <c r="L27" i="23"/>
  <c r="I27" i="23"/>
  <c r="H26" i="23"/>
  <c r="Q26" i="23" s="1"/>
  <c r="G26" i="23"/>
  <c r="P26" i="23" s="1"/>
  <c r="F26" i="23"/>
  <c r="O26" i="23" s="1"/>
  <c r="E26" i="23"/>
  <c r="N26" i="23" s="1"/>
  <c r="M25" i="23"/>
  <c r="L25" i="23"/>
  <c r="I25" i="23"/>
  <c r="M24" i="23"/>
  <c r="L24" i="23"/>
  <c r="I24" i="23"/>
  <c r="M23" i="23"/>
  <c r="L23" i="23"/>
  <c r="I23" i="23"/>
  <c r="M22" i="23"/>
  <c r="L22" i="23"/>
  <c r="I22" i="23"/>
  <c r="H21" i="23"/>
  <c r="Q21" i="23" s="1"/>
  <c r="G21" i="23"/>
  <c r="P21" i="23" s="1"/>
  <c r="F21" i="23"/>
  <c r="O21" i="23" s="1"/>
  <c r="E21" i="23"/>
  <c r="N21" i="23" s="1"/>
  <c r="M20" i="23"/>
  <c r="L20" i="23"/>
  <c r="I20" i="23"/>
  <c r="M19" i="23"/>
  <c r="L19" i="23"/>
  <c r="I19" i="23"/>
  <c r="M18" i="23"/>
  <c r="L18" i="23"/>
  <c r="I18" i="23"/>
  <c r="M17" i="23"/>
  <c r="L17" i="23"/>
  <c r="I17" i="23"/>
  <c r="M16" i="23"/>
  <c r="L16" i="23"/>
  <c r="I16" i="23"/>
  <c r="M15" i="23"/>
  <c r="L15" i="23"/>
  <c r="I15" i="23"/>
  <c r="M14" i="23"/>
  <c r="L14" i="23"/>
  <c r="I14" i="23"/>
  <c r="M13" i="23"/>
  <c r="L13" i="23"/>
  <c r="I13" i="23"/>
  <c r="M11" i="23"/>
  <c r="L11" i="23"/>
  <c r="I11" i="23"/>
  <c r="M10" i="23"/>
  <c r="L10" i="23"/>
  <c r="I10" i="23"/>
  <c r="H9" i="23"/>
  <c r="Q9" i="23" s="1"/>
  <c r="G9" i="23"/>
  <c r="P9" i="23" s="1"/>
  <c r="F9" i="23"/>
  <c r="O9" i="23" s="1"/>
  <c r="E9" i="23"/>
  <c r="N9" i="23" s="1"/>
  <c r="M87" i="24"/>
  <c r="L87" i="24"/>
  <c r="I87" i="24"/>
  <c r="M86" i="24"/>
  <c r="L86" i="24"/>
  <c r="I86" i="24"/>
  <c r="M85" i="24"/>
  <c r="L85" i="24"/>
  <c r="I85" i="24"/>
  <c r="M84" i="24"/>
  <c r="L84" i="24"/>
  <c r="I84" i="24"/>
  <c r="H83" i="24"/>
  <c r="Q83" i="24" s="1"/>
  <c r="G83" i="24"/>
  <c r="P83" i="24" s="1"/>
  <c r="F83" i="24"/>
  <c r="O83" i="24" s="1"/>
  <c r="E83" i="24"/>
  <c r="N83" i="24" s="1"/>
  <c r="M82" i="24"/>
  <c r="L82" i="24"/>
  <c r="I82" i="24"/>
  <c r="M81" i="24"/>
  <c r="L81" i="24"/>
  <c r="I81" i="24"/>
  <c r="M80" i="24"/>
  <c r="L80" i="24"/>
  <c r="I80" i="24"/>
  <c r="M79" i="24"/>
  <c r="L79" i="24"/>
  <c r="I79" i="24"/>
  <c r="M78" i="24"/>
  <c r="L78" i="24"/>
  <c r="I78" i="24"/>
  <c r="H77" i="24"/>
  <c r="Q77" i="24" s="1"/>
  <c r="G77" i="24"/>
  <c r="P77" i="24" s="1"/>
  <c r="F77" i="24"/>
  <c r="O77" i="24" s="1"/>
  <c r="E77" i="24"/>
  <c r="N77" i="24" s="1"/>
  <c r="M76" i="24"/>
  <c r="L76" i="24"/>
  <c r="I76" i="24"/>
  <c r="M75" i="24"/>
  <c r="L75" i="24"/>
  <c r="I75" i="24"/>
  <c r="M74" i="24"/>
  <c r="L74" i="24"/>
  <c r="I74" i="24"/>
  <c r="M73" i="24"/>
  <c r="L73" i="24"/>
  <c r="I73" i="24"/>
  <c r="H72" i="24"/>
  <c r="Q72" i="24" s="1"/>
  <c r="G72" i="24"/>
  <c r="P72" i="24" s="1"/>
  <c r="F72" i="24"/>
  <c r="O72" i="24" s="1"/>
  <c r="E72" i="24"/>
  <c r="N72" i="24" s="1"/>
  <c r="M71" i="24"/>
  <c r="L71" i="24"/>
  <c r="I71" i="24"/>
  <c r="M69" i="24"/>
  <c r="L69" i="24"/>
  <c r="I69" i="24"/>
  <c r="M68" i="24"/>
  <c r="L68" i="24"/>
  <c r="I68" i="24"/>
  <c r="M67" i="24"/>
  <c r="L67" i="24"/>
  <c r="I67" i="24"/>
  <c r="M66" i="24"/>
  <c r="L66" i="24"/>
  <c r="I66" i="24"/>
  <c r="M65" i="24"/>
  <c r="L65" i="24"/>
  <c r="I65" i="24"/>
  <c r="M64" i="24"/>
  <c r="L64" i="24"/>
  <c r="I64" i="24"/>
  <c r="M63" i="24"/>
  <c r="L63" i="24"/>
  <c r="I63" i="24"/>
  <c r="H62" i="24"/>
  <c r="Q62" i="24" s="1"/>
  <c r="G62" i="24"/>
  <c r="P62" i="24" s="1"/>
  <c r="E62" i="24"/>
  <c r="N62" i="24" s="1"/>
  <c r="L57" i="24"/>
  <c r="I57" i="24"/>
  <c r="H56" i="24"/>
  <c r="Q56" i="24" s="1"/>
  <c r="G56" i="24"/>
  <c r="P56" i="24" s="1"/>
  <c r="F56" i="24"/>
  <c r="O56" i="24" s="1"/>
  <c r="E56" i="24"/>
  <c r="N56" i="24" s="1"/>
  <c r="L55" i="24"/>
  <c r="I55" i="24"/>
  <c r="L54" i="24"/>
  <c r="I54" i="24"/>
  <c r="H53" i="24"/>
  <c r="Q53" i="24" s="1"/>
  <c r="G53" i="24"/>
  <c r="P53" i="24" s="1"/>
  <c r="F53" i="24"/>
  <c r="O53" i="24" s="1"/>
  <c r="E53" i="24"/>
  <c r="N53" i="24" s="1"/>
  <c r="M52" i="24"/>
  <c r="L52" i="24"/>
  <c r="I52" i="24"/>
  <c r="M51" i="24"/>
  <c r="L51" i="24"/>
  <c r="I51" i="24"/>
  <c r="M50" i="24"/>
  <c r="L50" i="24"/>
  <c r="I50" i="24"/>
  <c r="H49" i="24"/>
  <c r="Q49" i="24" s="1"/>
  <c r="G49" i="24"/>
  <c r="P49" i="24" s="1"/>
  <c r="F49" i="24"/>
  <c r="O49" i="24" s="1"/>
  <c r="E49" i="24"/>
  <c r="N49" i="24" s="1"/>
  <c r="M42" i="24"/>
  <c r="L42" i="24"/>
  <c r="I42" i="24"/>
  <c r="H41" i="24"/>
  <c r="Q41" i="24" s="1"/>
  <c r="G41" i="24"/>
  <c r="P41" i="24" s="1"/>
  <c r="F41" i="24"/>
  <c r="O41" i="24" s="1"/>
  <c r="E41" i="24"/>
  <c r="N41" i="24" s="1"/>
  <c r="M40" i="24"/>
  <c r="L40" i="24"/>
  <c r="I40" i="24"/>
  <c r="M39" i="24"/>
  <c r="L39" i="24"/>
  <c r="I39" i="24"/>
  <c r="M38" i="24"/>
  <c r="L38" i="24"/>
  <c r="I38" i="24"/>
  <c r="M37" i="24"/>
  <c r="L37" i="24"/>
  <c r="I37" i="24"/>
  <c r="H36" i="24"/>
  <c r="Q36" i="24" s="1"/>
  <c r="G36" i="24"/>
  <c r="P36" i="24" s="1"/>
  <c r="F36" i="24"/>
  <c r="O36" i="24" s="1"/>
  <c r="E36" i="24"/>
  <c r="N36" i="24" s="1"/>
  <c r="M35" i="24"/>
  <c r="L35" i="24"/>
  <c r="I35" i="24"/>
  <c r="M34" i="24"/>
  <c r="L34" i="24"/>
  <c r="I34" i="24"/>
  <c r="M33" i="24"/>
  <c r="L33" i="24"/>
  <c r="I33" i="24"/>
  <c r="M32" i="24"/>
  <c r="L32" i="24"/>
  <c r="I32" i="24"/>
  <c r="M31" i="24"/>
  <c r="L31" i="24"/>
  <c r="I31" i="24"/>
  <c r="M30" i="24"/>
  <c r="L30" i="24"/>
  <c r="I30" i="24"/>
  <c r="M29" i="24"/>
  <c r="L29" i="24"/>
  <c r="I29" i="24"/>
  <c r="M28" i="24"/>
  <c r="L28" i="24"/>
  <c r="I28" i="24"/>
  <c r="M27" i="24"/>
  <c r="L27" i="24"/>
  <c r="I27" i="24"/>
  <c r="H26" i="24"/>
  <c r="Q26" i="24" s="1"/>
  <c r="G26" i="24"/>
  <c r="P26" i="24" s="1"/>
  <c r="F26" i="24"/>
  <c r="O26" i="24" s="1"/>
  <c r="E26" i="24"/>
  <c r="N26" i="24" s="1"/>
  <c r="M25" i="24"/>
  <c r="L25" i="24"/>
  <c r="I25" i="24"/>
  <c r="M24" i="24"/>
  <c r="L24" i="24"/>
  <c r="I24" i="24"/>
  <c r="M23" i="24"/>
  <c r="L23" i="24"/>
  <c r="I23" i="24"/>
  <c r="M22" i="24"/>
  <c r="L22" i="24"/>
  <c r="I22" i="24"/>
  <c r="H21" i="24"/>
  <c r="Q21" i="24" s="1"/>
  <c r="G21" i="24"/>
  <c r="P21" i="24" s="1"/>
  <c r="F21" i="24"/>
  <c r="O21" i="24" s="1"/>
  <c r="E21" i="24"/>
  <c r="N21" i="24" s="1"/>
  <c r="M20" i="24"/>
  <c r="L20" i="24"/>
  <c r="I20" i="24"/>
  <c r="M19" i="24"/>
  <c r="L19" i="24"/>
  <c r="I19" i="24"/>
  <c r="M18" i="24"/>
  <c r="L18" i="24"/>
  <c r="I18" i="24"/>
  <c r="M17" i="24"/>
  <c r="L17" i="24"/>
  <c r="I17" i="24"/>
  <c r="M16" i="24"/>
  <c r="L16" i="24"/>
  <c r="I16" i="24"/>
  <c r="M15" i="24"/>
  <c r="L15" i="24"/>
  <c r="I15" i="24"/>
  <c r="M14" i="24"/>
  <c r="L14" i="24"/>
  <c r="I14" i="24"/>
  <c r="M13" i="24"/>
  <c r="L13" i="24"/>
  <c r="I13" i="24"/>
  <c r="H12" i="24"/>
  <c r="Q12" i="24" s="1"/>
  <c r="G12" i="24"/>
  <c r="P12" i="24" s="1"/>
  <c r="F12" i="24"/>
  <c r="O12" i="24" s="1"/>
  <c r="E12" i="24"/>
  <c r="N12" i="24" s="1"/>
  <c r="M11" i="24"/>
  <c r="L11" i="24"/>
  <c r="I11" i="24"/>
  <c r="M10" i="24"/>
  <c r="L10" i="24"/>
  <c r="I10" i="24"/>
  <c r="H9" i="24"/>
  <c r="Q9" i="24" s="1"/>
  <c r="G9" i="24"/>
  <c r="P9" i="24" s="1"/>
  <c r="F9" i="24"/>
  <c r="O9" i="24" s="1"/>
  <c r="E9" i="24"/>
  <c r="N9" i="24" s="1"/>
  <c r="R10" i="24" l="1"/>
  <c r="J10" i="24"/>
  <c r="R15" i="24"/>
  <c r="J15" i="24"/>
  <c r="R19" i="24"/>
  <c r="J19" i="24"/>
  <c r="R24" i="24"/>
  <c r="J24" i="24"/>
  <c r="R29" i="24"/>
  <c r="J29" i="24"/>
  <c r="R33" i="24"/>
  <c r="J33" i="24"/>
  <c r="R38" i="24"/>
  <c r="J38" i="24"/>
  <c r="R50" i="24"/>
  <c r="J50" i="24"/>
  <c r="R65" i="24"/>
  <c r="J65" i="24"/>
  <c r="R69" i="24"/>
  <c r="J69" i="24"/>
  <c r="R75" i="24"/>
  <c r="J75" i="24"/>
  <c r="R80" i="24"/>
  <c r="J80" i="24"/>
  <c r="R85" i="24"/>
  <c r="J85" i="24"/>
  <c r="R11" i="23"/>
  <c r="J11" i="23"/>
  <c r="R16" i="23"/>
  <c r="J16" i="23"/>
  <c r="R20" i="23"/>
  <c r="J20" i="23"/>
  <c r="R25" i="23"/>
  <c r="J25" i="23"/>
  <c r="R30" i="23"/>
  <c r="J30" i="23"/>
  <c r="R34" i="23"/>
  <c r="J34" i="23"/>
  <c r="R39" i="23"/>
  <c r="J39" i="23"/>
  <c r="R64" i="23"/>
  <c r="J64" i="23"/>
  <c r="R68" i="23"/>
  <c r="J68" i="23"/>
  <c r="R74" i="23"/>
  <c r="J74" i="23"/>
  <c r="R79" i="23"/>
  <c r="J79" i="23"/>
  <c r="R84" i="23"/>
  <c r="J84" i="23"/>
  <c r="R44" i="23"/>
  <c r="J44" i="23"/>
  <c r="R61" i="23"/>
  <c r="J61" i="23"/>
  <c r="R47" i="24"/>
  <c r="J47" i="24"/>
  <c r="R43" i="24"/>
  <c r="J43" i="24"/>
  <c r="R60" i="24"/>
  <c r="J60" i="24"/>
  <c r="R14" i="24"/>
  <c r="J14" i="24"/>
  <c r="R18" i="24"/>
  <c r="J18" i="24"/>
  <c r="R23" i="24"/>
  <c r="J23" i="24"/>
  <c r="R28" i="24"/>
  <c r="J28" i="24"/>
  <c r="R32" i="24"/>
  <c r="J32" i="24"/>
  <c r="R37" i="24"/>
  <c r="J37" i="24"/>
  <c r="R42" i="24"/>
  <c r="J42" i="24"/>
  <c r="R54" i="24"/>
  <c r="J54" i="24"/>
  <c r="R57" i="24"/>
  <c r="J57" i="24"/>
  <c r="R64" i="24"/>
  <c r="J64" i="24"/>
  <c r="R68" i="24"/>
  <c r="J68" i="24"/>
  <c r="R74" i="24"/>
  <c r="J74" i="24"/>
  <c r="R79" i="24"/>
  <c r="J79" i="24"/>
  <c r="R84" i="24"/>
  <c r="J84" i="24"/>
  <c r="R10" i="23"/>
  <c r="J10" i="23"/>
  <c r="R15" i="23"/>
  <c r="J15" i="23"/>
  <c r="R19" i="23"/>
  <c r="J19" i="23"/>
  <c r="R24" i="23"/>
  <c r="J24" i="23"/>
  <c r="R29" i="23"/>
  <c r="J29" i="23"/>
  <c r="R33" i="23"/>
  <c r="J33" i="23"/>
  <c r="R38" i="23"/>
  <c r="J38" i="23"/>
  <c r="R50" i="23"/>
  <c r="J50" i="23"/>
  <c r="R52" i="23"/>
  <c r="J52" i="23"/>
  <c r="R55" i="23"/>
  <c r="J55" i="23"/>
  <c r="R63" i="23"/>
  <c r="J63" i="23"/>
  <c r="R67" i="23"/>
  <c r="J67" i="23"/>
  <c r="R73" i="23"/>
  <c r="J73" i="23"/>
  <c r="R78" i="23"/>
  <c r="J78" i="23"/>
  <c r="R82" i="23"/>
  <c r="J82" i="23"/>
  <c r="R87" i="23"/>
  <c r="J87" i="23"/>
  <c r="R47" i="23"/>
  <c r="J47" i="23"/>
  <c r="R43" i="23"/>
  <c r="J43" i="23"/>
  <c r="R60" i="23"/>
  <c r="J60" i="23"/>
  <c r="R46" i="24"/>
  <c r="J46" i="24"/>
  <c r="R59" i="24"/>
  <c r="J59" i="24"/>
  <c r="R13" i="24"/>
  <c r="J13" i="24"/>
  <c r="R17" i="24"/>
  <c r="J17" i="24"/>
  <c r="R22" i="24"/>
  <c r="J22" i="24"/>
  <c r="R27" i="24"/>
  <c r="J27" i="24"/>
  <c r="R31" i="24"/>
  <c r="J31" i="24"/>
  <c r="R35" i="24"/>
  <c r="J35" i="24"/>
  <c r="R40" i="24"/>
  <c r="J40" i="24"/>
  <c r="R52" i="24"/>
  <c r="J52" i="24"/>
  <c r="R63" i="24"/>
  <c r="J63" i="24"/>
  <c r="R67" i="24"/>
  <c r="J67" i="24"/>
  <c r="R73" i="24"/>
  <c r="J73" i="24"/>
  <c r="R78" i="24"/>
  <c r="J78" i="24"/>
  <c r="R82" i="24"/>
  <c r="J82" i="24"/>
  <c r="R87" i="24"/>
  <c r="J87" i="24"/>
  <c r="R14" i="23"/>
  <c r="J14" i="23"/>
  <c r="R18" i="23"/>
  <c r="J18" i="23"/>
  <c r="R23" i="23"/>
  <c r="J23" i="23"/>
  <c r="R28" i="23"/>
  <c r="J28" i="23"/>
  <c r="R32" i="23"/>
  <c r="J32" i="23"/>
  <c r="R37" i="23"/>
  <c r="J37" i="23"/>
  <c r="R42" i="23"/>
  <c r="J42" i="23"/>
  <c r="R66" i="23"/>
  <c r="J66" i="23"/>
  <c r="R71" i="23"/>
  <c r="J71" i="23"/>
  <c r="R76" i="23"/>
  <c r="J76" i="23"/>
  <c r="R81" i="23"/>
  <c r="J81" i="23"/>
  <c r="R86" i="23"/>
  <c r="J86" i="23"/>
  <c r="R46" i="23"/>
  <c r="J46" i="23"/>
  <c r="R59" i="23"/>
  <c r="J59" i="23"/>
  <c r="R45" i="24"/>
  <c r="J45" i="24"/>
  <c r="R58" i="24"/>
  <c r="J58" i="24"/>
  <c r="R11" i="24"/>
  <c r="J11" i="24"/>
  <c r="R16" i="24"/>
  <c r="J16" i="24"/>
  <c r="R20" i="24"/>
  <c r="J20" i="24"/>
  <c r="R25" i="24"/>
  <c r="J25" i="24"/>
  <c r="R30" i="24"/>
  <c r="J30" i="24"/>
  <c r="R34" i="24"/>
  <c r="J34" i="24"/>
  <c r="R39" i="24"/>
  <c r="J39" i="24"/>
  <c r="R51" i="24"/>
  <c r="J51" i="24"/>
  <c r="R55" i="24"/>
  <c r="J55" i="24"/>
  <c r="R66" i="24"/>
  <c r="J66" i="24"/>
  <c r="R71" i="24"/>
  <c r="J71" i="24"/>
  <c r="R76" i="24"/>
  <c r="J76" i="24"/>
  <c r="R81" i="24"/>
  <c r="J81" i="24"/>
  <c r="R86" i="24"/>
  <c r="J86" i="24"/>
  <c r="R13" i="23"/>
  <c r="J13" i="23"/>
  <c r="R17" i="23"/>
  <c r="J17" i="23"/>
  <c r="R22" i="23"/>
  <c r="J22" i="23"/>
  <c r="R27" i="23"/>
  <c r="J27" i="23"/>
  <c r="R31" i="23"/>
  <c r="J31" i="23"/>
  <c r="R35" i="23"/>
  <c r="J35" i="23"/>
  <c r="R40" i="23"/>
  <c r="J40" i="23"/>
  <c r="R51" i="23"/>
  <c r="J51" i="23"/>
  <c r="R54" i="23"/>
  <c r="J54" i="23"/>
  <c r="R57" i="23"/>
  <c r="J57" i="23"/>
  <c r="R65" i="23"/>
  <c r="J65" i="23"/>
  <c r="R69" i="23"/>
  <c r="J69" i="23"/>
  <c r="R75" i="23"/>
  <c r="J75" i="23"/>
  <c r="R80" i="23"/>
  <c r="J80" i="23"/>
  <c r="R85" i="23"/>
  <c r="J85" i="23"/>
  <c r="R45" i="23"/>
  <c r="J45" i="23"/>
  <c r="R58" i="23"/>
  <c r="J58" i="23"/>
  <c r="R44" i="24"/>
  <c r="J44" i="24"/>
  <c r="R61" i="24"/>
  <c r="J61" i="24"/>
  <c r="M49" i="24"/>
  <c r="L83" i="24"/>
  <c r="O11" i="23"/>
  <c r="L9" i="24"/>
  <c r="L49" i="24"/>
  <c r="L83" i="23"/>
  <c r="M9" i="24"/>
  <c r="M83" i="23"/>
  <c r="L21" i="24"/>
  <c r="M83" i="24"/>
  <c r="M12" i="23"/>
  <c r="L36" i="23"/>
  <c r="F48" i="23"/>
  <c r="O48" i="23" s="1"/>
  <c r="L12" i="24"/>
  <c r="I53" i="24"/>
  <c r="I53" i="23"/>
  <c r="F48" i="24"/>
  <c r="O48" i="24" s="1"/>
  <c r="E70" i="24"/>
  <c r="N70" i="24" s="1"/>
  <c r="G8" i="23"/>
  <c r="P8" i="23" s="1"/>
  <c r="I26" i="23"/>
  <c r="H8" i="23"/>
  <c r="Q8" i="23" s="1"/>
  <c r="I21" i="23"/>
  <c r="M26" i="23"/>
  <c r="F70" i="23"/>
  <c r="O70" i="23" s="1"/>
  <c r="M26" i="24"/>
  <c r="G8" i="24"/>
  <c r="P8" i="24" s="1"/>
  <c r="M56" i="24"/>
  <c r="L62" i="24"/>
  <c r="I77" i="24"/>
  <c r="E8" i="23"/>
  <c r="N8" i="23" s="1"/>
  <c r="L26" i="23"/>
  <c r="M36" i="23"/>
  <c r="M41" i="23"/>
  <c r="M49" i="23"/>
  <c r="L72" i="23"/>
  <c r="I77" i="23"/>
  <c r="M72" i="24"/>
  <c r="F70" i="24"/>
  <c r="O70" i="24" s="1"/>
  <c r="G70" i="24"/>
  <c r="P70" i="24" s="1"/>
  <c r="I83" i="24"/>
  <c r="I56" i="23"/>
  <c r="H48" i="23"/>
  <c r="Q48" i="23" s="1"/>
  <c r="M72" i="23"/>
  <c r="L56" i="24"/>
  <c r="M12" i="24"/>
  <c r="I12" i="24"/>
  <c r="L36" i="24"/>
  <c r="I72" i="23"/>
  <c r="M21" i="24"/>
  <c r="I21" i="24"/>
  <c r="L41" i="24"/>
  <c r="I41" i="24"/>
  <c r="I41" i="23"/>
  <c r="M41" i="24"/>
  <c r="F8" i="24"/>
  <c r="O8" i="24" s="1"/>
  <c r="H70" i="23"/>
  <c r="Q70" i="23" s="1"/>
  <c r="M77" i="24"/>
  <c r="E48" i="23"/>
  <c r="N48" i="23" s="1"/>
  <c r="M21" i="23"/>
  <c r="H8" i="24"/>
  <c r="Q8" i="24" s="1"/>
  <c r="G48" i="24"/>
  <c r="P48" i="24" s="1"/>
  <c r="L72" i="24"/>
  <c r="L77" i="24"/>
  <c r="L41" i="23"/>
  <c r="L12" i="23"/>
  <c r="E70" i="23"/>
  <c r="N70" i="23" s="1"/>
  <c r="L53" i="23"/>
  <c r="I49" i="23"/>
  <c r="L49" i="23"/>
  <c r="F8" i="23"/>
  <c r="O8" i="23" s="1"/>
  <c r="M9" i="23"/>
  <c r="I9" i="23"/>
  <c r="I12" i="23"/>
  <c r="I26" i="24"/>
  <c r="M53" i="24"/>
  <c r="I56" i="24"/>
  <c r="M56" i="23"/>
  <c r="L56" i="23"/>
  <c r="L21" i="23"/>
  <c r="L62" i="23"/>
  <c r="I36" i="24"/>
  <c r="L53" i="24"/>
  <c r="I62" i="24"/>
  <c r="I83" i="23"/>
  <c r="G70" i="23"/>
  <c r="P70" i="23" s="1"/>
  <c r="L77" i="23"/>
  <c r="M53" i="23"/>
  <c r="I72" i="24"/>
  <c r="H70" i="24"/>
  <c r="Q70" i="24" s="1"/>
  <c r="H48" i="24"/>
  <c r="Q48" i="24" s="1"/>
  <c r="M62" i="24"/>
  <c r="I49" i="24"/>
  <c r="I9" i="24"/>
  <c r="E8" i="24"/>
  <c r="N8" i="24" s="1"/>
  <c r="M36" i="24"/>
  <c r="L26" i="24"/>
  <c r="M77" i="23"/>
  <c r="M62" i="23"/>
  <c r="G48" i="23"/>
  <c r="P48" i="23" s="1"/>
  <c r="I62" i="23"/>
  <c r="I36" i="23"/>
  <c r="L9" i="23"/>
  <c r="E48" i="24"/>
  <c r="N48" i="24" s="1"/>
  <c r="M70" i="23" l="1"/>
  <c r="R62" i="24"/>
  <c r="J62" i="24"/>
  <c r="R26" i="24"/>
  <c r="J26" i="24"/>
  <c r="R12" i="23"/>
  <c r="J12" i="23"/>
  <c r="R41" i="24"/>
  <c r="J41" i="24"/>
  <c r="R12" i="24"/>
  <c r="J12" i="24"/>
  <c r="R36" i="24"/>
  <c r="J36" i="24"/>
  <c r="R9" i="23"/>
  <c r="J9" i="23"/>
  <c r="R49" i="23"/>
  <c r="J49" i="23"/>
  <c r="R62" i="23"/>
  <c r="J62" i="23"/>
  <c r="R49" i="24"/>
  <c r="J49" i="24"/>
  <c r="R83" i="23"/>
  <c r="J83" i="23"/>
  <c r="R56" i="24"/>
  <c r="J56" i="24"/>
  <c r="R41" i="23"/>
  <c r="J41" i="23"/>
  <c r="R21" i="24"/>
  <c r="J21" i="24"/>
  <c r="R56" i="23"/>
  <c r="J56" i="23"/>
  <c r="R83" i="24"/>
  <c r="J83" i="24"/>
  <c r="R77" i="24"/>
  <c r="J77" i="24"/>
  <c r="R21" i="23"/>
  <c r="J21" i="23"/>
  <c r="R26" i="23"/>
  <c r="J26" i="23"/>
  <c r="R53" i="23"/>
  <c r="J53" i="23"/>
  <c r="R36" i="23"/>
  <c r="J36" i="23"/>
  <c r="R9" i="24"/>
  <c r="J9" i="24"/>
  <c r="R72" i="24"/>
  <c r="J72" i="24"/>
  <c r="R72" i="23"/>
  <c r="J72" i="23"/>
  <c r="R77" i="23"/>
  <c r="J77" i="23"/>
  <c r="R53" i="24"/>
  <c r="J53" i="24"/>
  <c r="L8" i="23"/>
  <c r="F7" i="23"/>
  <c r="O7" i="23" s="1"/>
  <c r="M48" i="24"/>
  <c r="I8" i="23"/>
  <c r="H7" i="23"/>
  <c r="Q7" i="23" s="1"/>
  <c r="F7" i="24"/>
  <c r="M48" i="23"/>
  <c r="I48" i="24"/>
  <c r="L70" i="24"/>
  <c r="E7" i="23"/>
  <c r="N7" i="23" s="1"/>
  <c r="G7" i="24"/>
  <c r="M8" i="24"/>
  <c r="I8" i="24"/>
  <c r="L8" i="24"/>
  <c r="H7" i="24"/>
  <c r="M8" i="23"/>
  <c r="I70" i="24"/>
  <c r="M70" i="24"/>
  <c r="L70" i="23"/>
  <c r="I70" i="23"/>
  <c r="G7" i="23"/>
  <c r="L48" i="23"/>
  <c r="I48" i="23"/>
  <c r="L48" i="24"/>
  <c r="E7" i="24"/>
  <c r="N7" i="24" s="1"/>
  <c r="O7" i="24" l="1"/>
  <c r="P7" i="24"/>
  <c r="R48" i="23"/>
  <c r="J48" i="23"/>
  <c r="R70" i="23"/>
  <c r="J70" i="23"/>
  <c r="R70" i="24"/>
  <c r="J70" i="24"/>
  <c r="R48" i="24"/>
  <c r="J48" i="24"/>
  <c r="R8" i="23"/>
  <c r="J8" i="23"/>
  <c r="R8" i="24"/>
  <c r="J8" i="24"/>
  <c r="Q7" i="24"/>
  <c r="M7" i="24"/>
  <c r="P7" i="23"/>
  <c r="I7" i="24"/>
  <c r="L7" i="23"/>
  <c r="M7" i="23"/>
  <c r="I7" i="23"/>
  <c r="L7" i="24"/>
  <c r="R7" i="24" l="1"/>
  <c r="N4" i="24" s="1"/>
  <c r="J7" i="24"/>
  <c r="R7" i="23"/>
  <c r="J7" i="23"/>
  <c r="N4" i="23"/>
</calcChain>
</file>

<file path=xl/sharedStrings.xml><?xml version="1.0" encoding="utf-8"?>
<sst xmlns="http://schemas.openxmlformats.org/spreadsheetml/2006/main" count="218" uniqueCount="115">
  <si>
    <t xml:space="preserve"> </t>
  </si>
  <si>
    <t>징수결정액</t>
    <phoneticPr fontId="3" type="noConversion"/>
  </si>
  <si>
    <t>가. 시도세</t>
    <phoneticPr fontId="3" type="noConversion"/>
  </si>
  <si>
    <t>나. 사용료</t>
    <phoneticPr fontId="3" type="noConversion"/>
  </si>
  <si>
    <t>라. 기타</t>
    <phoneticPr fontId="3" type="noConversion"/>
  </si>
  <si>
    <t>징 수 액</t>
    <phoneticPr fontId="3" type="noConversion"/>
  </si>
  <si>
    <t>최종예산액</t>
    <phoneticPr fontId="3" type="noConversion"/>
  </si>
  <si>
    <t>다. 하수도</t>
    <phoneticPr fontId="3" type="noConversion"/>
  </si>
  <si>
    <t>라. 상수도</t>
    <phoneticPr fontId="3" type="noConversion"/>
  </si>
  <si>
    <t>4. 사업수입</t>
    <phoneticPr fontId="3" type="noConversion"/>
  </si>
  <si>
    <t>다. 통행료수입</t>
    <phoneticPr fontId="3" type="noConversion"/>
  </si>
  <si>
    <t>라. 청산금수입</t>
    <phoneticPr fontId="3" type="noConversion"/>
  </si>
  <si>
    <t>마. 분담금수입</t>
    <phoneticPr fontId="3" type="noConversion"/>
  </si>
  <si>
    <t>바. 매각사업수입</t>
    <phoneticPr fontId="3" type="noConversion"/>
  </si>
  <si>
    <t>사. 배당금수입</t>
    <phoneticPr fontId="3" type="noConversion"/>
  </si>
  <si>
    <t>아. 의료사업수입</t>
    <phoneticPr fontId="3" type="noConversion"/>
  </si>
  <si>
    <t>자. 기타 사업수입</t>
    <phoneticPr fontId="3" type="noConversion"/>
  </si>
  <si>
    <t>5. 징수교부금수입</t>
    <phoneticPr fontId="3" type="noConversion"/>
  </si>
  <si>
    <t>나. 민간융자금회수이자수입</t>
    <phoneticPr fontId="3" type="noConversion"/>
  </si>
  <si>
    <t>구 분</t>
    <phoneticPr fontId="3" type="noConversion"/>
  </si>
  <si>
    <t>불납결손액</t>
    <phoneticPr fontId="3" type="noConversion"/>
  </si>
  <si>
    <t xml:space="preserve"> 항 목 별</t>
    <phoneticPr fontId="3" type="noConversion"/>
  </si>
  <si>
    <t>(A)</t>
    <phoneticPr fontId="3" type="noConversion"/>
  </si>
  <si>
    <t>(B)</t>
    <phoneticPr fontId="3" type="noConversion"/>
  </si>
  <si>
    <t>(C)</t>
    <phoneticPr fontId="3" type="noConversion"/>
  </si>
  <si>
    <t>(D)</t>
    <phoneticPr fontId="3" type="noConversion"/>
  </si>
  <si>
    <t>1. 재산임대수입</t>
    <phoneticPr fontId="3" type="noConversion"/>
  </si>
  <si>
    <t>가. 국유재산임대료</t>
    <phoneticPr fontId="3" type="noConversion"/>
  </si>
  <si>
    <t>나. 공유재산임대료</t>
    <phoneticPr fontId="3" type="noConversion"/>
  </si>
  <si>
    <t>2. 사 용 료</t>
    <phoneticPr fontId="3" type="noConversion"/>
  </si>
  <si>
    <t>3. 수 수 료</t>
    <phoneticPr fontId="3" type="noConversion"/>
  </si>
  <si>
    <t>가. 사업장생산수입</t>
    <phoneticPr fontId="3" type="noConversion"/>
  </si>
  <si>
    <t>나. 주차요금수입</t>
    <phoneticPr fontId="3" type="noConversion"/>
  </si>
  <si>
    <t>6. 이자수입</t>
    <phoneticPr fontId="3" type="noConversion"/>
  </si>
  <si>
    <t>가. 공공예금이자</t>
    <phoneticPr fontId="3" type="noConversion"/>
  </si>
  <si>
    <t>다. 재활용품수거판매수입</t>
    <phoneticPr fontId="3" type="noConversion"/>
  </si>
  <si>
    <t>마. 시장</t>
    <phoneticPr fontId="3" type="noConversion"/>
  </si>
  <si>
    <t>바. 도축장</t>
    <phoneticPr fontId="3" type="noConversion"/>
  </si>
  <si>
    <t>사. 입장료</t>
    <phoneticPr fontId="3" type="noConversion"/>
  </si>
  <si>
    <t>아. 기타</t>
    <phoneticPr fontId="3" type="noConversion"/>
  </si>
  <si>
    <t>다. 수수료</t>
    <phoneticPr fontId="3" type="noConversion"/>
  </si>
  <si>
    <t>경상적세외수입</t>
    <phoneticPr fontId="3" type="noConversion"/>
  </si>
  <si>
    <t>임시적세외수입</t>
    <phoneticPr fontId="3" type="noConversion"/>
  </si>
  <si>
    <t>나. 시도비보조금 사용잔액</t>
    <phoneticPr fontId="3" type="noConversion"/>
  </si>
  <si>
    <t>다. 전년도이월사업비</t>
    <phoneticPr fontId="3" type="noConversion"/>
  </si>
  <si>
    <t>가. 공기업특별회계전입금</t>
    <phoneticPr fontId="3" type="noConversion"/>
  </si>
  <si>
    <t>나. 공사공단전입금</t>
    <phoneticPr fontId="3" type="noConversion"/>
  </si>
  <si>
    <t>마. 교육비특별회계전입금</t>
    <phoneticPr fontId="3" type="noConversion"/>
  </si>
  <si>
    <t>가. 국고보조금사용잔액</t>
    <phoneticPr fontId="3" type="noConversion"/>
  </si>
  <si>
    <t>가. 증지수입</t>
    <phoneticPr fontId="3" type="noConversion"/>
  </si>
  <si>
    <t>나. 쓰레기처리봉투판매수입</t>
    <phoneticPr fontId="3" type="noConversion"/>
  </si>
  <si>
    <t>라. 기금전입금</t>
    <phoneticPr fontId="3" type="noConversion"/>
  </si>
  <si>
    <t>가. 예수금수입</t>
    <phoneticPr fontId="3" type="noConversion"/>
  </si>
  <si>
    <t>7. 재산매각수입</t>
    <phoneticPr fontId="3" type="noConversion"/>
  </si>
  <si>
    <t>가. 국유재산매각 귀속수입금</t>
    <phoneticPr fontId="3" type="noConversion"/>
  </si>
  <si>
    <t>나. 시·도유재산매각귀속수입금</t>
    <phoneticPr fontId="3" type="noConversion"/>
  </si>
  <si>
    <t>다. 공유재산매각수입금</t>
    <phoneticPr fontId="3" type="noConversion"/>
  </si>
  <si>
    <t>기관(부서)명</t>
    <phoneticPr fontId="3" type="noConversion"/>
  </si>
  <si>
    <t>(C/A)</t>
    <phoneticPr fontId="3" type="noConversion"/>
  </si>
  <si>
    <t>(C/B)</t>
    <phoneticPr fontId="3" type="noConversion"/>
  </si>
  <si>
    <t>징수율</t>
    <phoneticPr fontId="3" type="noConversion"/>
  </si>
  <si>
    <t>(단위:원,%)</t>
    <phoneticPr fontId="3" type="noConversion"/>
  </si>
  <si>
    <t>합               계</t>
    <phoneticPr fontId="3" type="noConversion"/>
  </si>
  <si>
    <t>10. 지난년도수입</t>
    <phoneticPr fontId="3" type="noConversion"/>
  </si>
  <si>
    <t>11. 순세계잉여금</t>
    <phoneticPr fontId="3" type="noConversion"/>
  </si>
  <si>
    <t>가. 도로</t>
    <phoneticPr fontId="3" type="noConversion"/>
  </si>
  <si>
    <t>나. 하천</t>
    <phoneticPr fontId="3" type="noConversion"/>
  </si>
  <si>
    <t>다. 기타회계전입금</t>
    <phoneticPr fontId="3" type="noConversion"/>
  </si>
  <si>
    <t>보전수입등및내부거래</t>
    <phoneticPr fontId="3" type="noConversion"/>
  </si>
  <si>
    <t>12. 전년도이월금</t>
    <phoneticPr fontId="3" type="noConversion"/>
  </si>
  <si>
    <t>13. 융자금 원금수입</t>
    <phoneticPr fontId="3" type="noConversion"/>
  </si>
  <si>
    <t>14. 전입금</t>
    <phoneticPr fontId="3" type="noConversion"/>
  </si>
  <si>
    <t>15. 예탁금 및 예수금</t>
    <phoneticPr fontId="3" type="noConversion"/>
  </si>
  <si>
    <t>나. 시도지역개발기금예수금수입</t>
    <phoneticPr fontId="3" type="noConversion"/>
  </si>
  <si>
    <t>다. 예탁금 원금 회수수입</t>
    <phoneticPr fontId="3" type="noConversion"/>
  </si>
  <si>
    <t>라. 예탁금 이자수입</t>
    <phoneticPr fontId="3" type="noConversion"/>
  </si>
  <si>
    <t>9. 기타수입</t>
    <phoneticPr fontId="3" type="noConversion"/>
  </si>
  <si>
    <t>다. 통화금융기관융자금회수이자수입</t>
  </si>
  <si>
    <t>라. 공사공단융자금회수이자수입</t>
  </si>
  <si>
    <t>9. 과징금 및 과태료 등</t>
  </si>
  <si>
    <t>가. 불용품 매각대</t>
  </si>
  <si>
    <t>나. 체납처분수입</t>
  </si>
  <si>
    <t>다. 보상금수납금</t>
  </si>
  <si>
    <t>라. 시도비반환금 수입</t>
  </si>
  <si>
    <t>마. 기부금</t>
  </si>
  <si>
    <t>바. 그외수입</t>
  </si>
  <si>
    <t>8. 부담금</t>
  </si>
  <si>
    <t>가. 자치단체간 부담금</t>
  </si>
  <si>
    <t>나. 일반부담금</t>
  </si>
  <si>
    <t>바. 기 타</t>
    <phoneticPr fontId="3" type="noConversion"/>
  </si>
  <si>
    <t>마. 시.군.구 융자금회수이자수입</t>
    <phoneticPr fontId="3" type="noConversion"/>
  </si>
  <si>
    <t>가. 과징금</t>
    <phoneticPr fontId="3" type="noConversion"/>
  </si>
  <si>
    <t>나. 이행강제금</t>
    <phoneticPr fontId="3" type="noConversion"/>
  </si>
  <si>
    <t>다. 변상금</t>
    <phoneticPr fontId="3" type="noConversion"/>
  </si>
  <si>
    <t>라. 위약금</t>
    <phoneticPr fontId="3" type="noConversion"/>
  </si>
  <si>
    <t>마. 과태료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</si>
  <si>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</si>
  <si>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</si>
  <si>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</si>
  <si>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</si>
  <si>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불납액</t>
    <phoneticPr fontId="3" type="noConversion"/>
  </si>
  <si>
    <t>미수액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</si>
  <si>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</si>
  <si>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</si>
  <si>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</si>
  <si>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</si>
  <si>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미수액</t>
    <phoneticPr fontId="3" type="noConversion"/>
  </si>
  <si>
    <t>라. 기타</t>
    <phoneticPr fontId="3" type="noConversion"/>
  </si>
  <si>
    <t>미수납액</t>
  </si>
  <si>
    <t>미수납액
'(E=B-C-D)</t>
  </si>
  <si>
    <t>체납액
(F=E-G)</t>
  </si>
  <si>
    <t>납기미도래
(G)</t>
  </si>
  <si>
    <t>2019년 11월 군·구 일반회계 세외수입 징수현황</t>
    <phoneticPr fontId="3" type="noConversion"/>
  </si>
  <si>
    <t>2019.11월</t>
    <phoneticPr fontId="3" type="noConversion"/>
  </si>
  <si>
    <t>2019년 11월 군·구 특별회계 세외수입 징수현황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</si>
</sst>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_-;\-* #,##0.0_-;_-* &quot;-&quot;_-;_-@_-"/>
    <numFmt numFmtId="178" formatCode="_-* #,##0_-;&quot;₩&quot;\!\-* #,##0_-;_-* &quot;-&quot;_-;_-@_-"/>
    <numFmt numFmtId="179" formatCode="#.##"/>
    <numFmt numFmtId="180" formatCode="#,##0.000;[Red]&quot;-&quot;#,##0.000"/>
    <numFmt numFmtId="181" formatCode="hh:mm:ss&quot;₩&quot;&quot;₩&quot;&quot;₩&quot;&quot;₩&quot;&quot;₩&quot;&quot;₩&quot;&quot;₩&quot;&quot;₩&quot;\ AM/PM_)"/>
    <numFmt numFmtId="182" formatCode="_-* #,##0.00_-;&quot;₩&quot;\!\-* #,##0.00_-;_-* &quot;-&quot;??_-;_-@_-"/>
  </numFmts>
  <fonts count="59">
    <font>
      <sz val="11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sz val="11"/>
      <color indexed="63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8"/>
      <name val="굴림"/>
      <family val="3"/>
      <charset val="129"/>
    </font>
    <font>
      <b/>
      <sz val="12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4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5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0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0" fontId="13" fillId="0" borderId="0"/>
    <xf numFmtId="0" fontId="11" fillId="0" borderId="0"/>
    <xf numFmtId="38" fontId="14" fillId="18" borderId="0" applyNumberFormat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0" fontId="16" fillId="0" borderId="0" applyNumberFormat="0" applyFill="0" applyBorder="0" applyAlignment="0" applyProtection="0"/>
    <xf numFmtId="10" fontId="14" fillId="19" borderId="3" applyNumberFormat="0" applyBorder="0" applyAlignment="0" applyProtection="0"/>
    <xf numFmtId="181" fontId="12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0" fontId="11" fillId="0" borderId="0"/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178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2" fillId="0" borderId="0"/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39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17" fillId="0" borderId="0">
      <alignment vertical="center"/>
    </xf>
    <xf numFmtId="0" fontId="45" fillId="0" borderId="0">
      <alignment vertical="center"/>
    </xf>
    <xf numFmtId="0" fontId="2" fillId="0" borderId="0"/>
    <xf numFmtId="0" fontId="2" fillId="0" borderId="0"/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8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</cellStyleXfs>
  <cellXfs count="118">
    <xf numFmtId="0" fontId="0" fillId="0" borderId="0" xfId="0"/>
    <xf numFmtId="0" fontId="49" fillId="0" borderId="0" xfId="0" applyFont="1" applyFill="1" applyBorder="1" applyAlignment="1" applyProtection="1">
      <alignment vertical="center"/>
    </xf>
    <xf numFmtId="0" fontId="50" fillId="0" borderId="0" xfId="0" applyFont="1" applyFill="1" applyBorder="1" applyAlignment="1" applyProtection="1">
      <alignment vertical="center"/>
    </xf>
    <xf numFmtId="41" fontId="50" fillId="0" borderId="0" xfId="331" applyFont="1" applyFill="1" applyBorder="1" applyAlignment="1" applyProtection="1">
      <alignment vertical="center"/>
    </xf>
    <xf numFmtId="41" fontId="50" fillId="0" borderId="0" xfId="331" applyFont="1" applyAlignment="1" applyProtection="1">
      <alignment vertical="center"/>
    </xf>
    <xf numFmtId="41" fontId="50" fillId="0" borderId="0" xfId="331" applyFont="1" applyBorder="1" applyAlignment="1" applyProtection="1">
      <alignment vertical="center"/>
    </xf>
    <xf numFmtId="0" fontId="51" fillId="0" borderId="0" xfId="0" applyFont="1" applyFill="1" applyBorder="1" applyAlignment="1" applyProtection="1">
      <alignment vertical="center"/>
    </xf>
    <xf numFmtId="41" fontId="51" fillId="31" borderId="31" xfId="331" applyFont="1" applyFill="1" applyBorder="1" applyAlignment="1" applyProtection="1">
      <alignment horizontal="center" vertical="center"/>
    </xf>
    <xf numFmtId="41" fontId="49" fillId="0" borderId="0" xfId="331" applyFont="1" applyFill="1" applyBorder="1" applyAlignment="1" applyProtection="1">
      <alignment vertical="center"/>
    </xf>
    <xf numFmtId="41" fontId="49" fillId="0" borderId="0" xfId="331" applyFont="1" applyAlignment="1" applyProtection="1">
      <alignment vertical="center"/>
    </xf>
    <xf numFmtId="41" fontId="49" fillId="0" borderId="0" xfId="331" applyFont="1" applyBorder="1" applyAlignment="1" applyProtection="1">
      <alignment vertical="center"/>
    </xf>
    <xf numFmtId="41" fontId="53" fillId="27" borderId="24" xfId="331" applyFont="1" applyFill="1" applyBorder="1" applyAlignment="1" applyProtection="1">
      <alignment vertical="center"/>
    </xf>
    <xf numFmtId="41" fontId="53" fillId="27" borderId="25" xfId="331" applyFont="1" applyFill="1" applyBorder="1" applyAlignment="1" applyProtection="1">
      <alignment horizontal="right" vertical="center"/>
    </xf>
    <xf numFmtId="41" fontId="53" fillId="27" borderId="29" xfId="331" applyFont="1" applyFill="1" applyBorder="1" applyAlignment="1" applyProtection="1">
      <alignment horizontal="right" vertical="center"/>
    </xf>
    <xf numFmtId="41" fontId="53" fillId="27" borderId="32" xfId="331" applyFont="1" applyFill="1" applyBorder="1" applyAlignment="1" applyProtection="1">
      <alignment horizontal="center" vertical="center"/>
    </xf>
    <xf numFmtId="41" fontId="53" fillId="27" borderId="21" xfId="331" applyFont="1" applyFill="1" applyBorder="1" applyAlignment="1" applyProtection="1">
      <alignment horizontal="centerContinuous" vertical="center"/>
    </xf>
    <xf numFmtId="41" fontId="53" fillId="27" borderId="41" xfId="331" applyFont="1" applyFill="1" applyBorder="1" applyAlignment="1" applyProtection="1">
      <alignment horizontal="centerContinuous" vertical="center"/>
    </xf>
    <xf numFmtId="41" fontId="54" fillId="0" borderId="33" xfId="331" applyFont="1" applyBorder="1" applyAlignment="1" applyProtection="1">
      <alignment vertical="center"/>
    </xf>
    <xf numFmtId="41" fontId="54" fillId="0" borderId="0" xfId="331" applyFont="1" applyBorder="1" applyAlignment="1" applyProtection="1">
      <alignment vertical="center"/>
    </xf>
    <xf numFmtId="41" fontId="53" fillId="0" borderId="0" xfId="331" applyFont="1" applyAlignment="1" applyProtection="1">
      <alignment vertical="center"/>
    </xf>
    <xf numFmtId="41" fontId="53" fillId="27" borderId="33" xfId="331" applyFont="1" applyFill="1" applyBorder="1" applyAlignment="1" applyProtection="1">
      <alignment vertical="center"/>
    </xf>
    <xf numFmtId="41" fontId="53" fillId="27" borderId="0" xfId="331" applyFont="1" applyFill="1" applyBorder="1" applyAlignment="1" applyProtection="1">
      <alignment vertical="center"/>
    </xf>
    <xf numFmtId="41" fontId="53" fillId="27" borderId="34" xfId="331" applyFont="1" applyFill="1" applyBorder="1" applyAlignment="1" applyProtection="1">
      <alignment vertical="center"/>
    </xf>
    <xf numFmtId="41" fontId="53" fillId="27" borderId="35" xfId="331" quotePrefix="1" applyFont="1" applyFill="1" applyBorder="1" applyAlignment="1" applyProtection="1">
      <alignment horizontal="center" vertical="center"/>
    </xf>
    <xf numFmtId="41" fontId="53" fillId="27" borderId="35" xfId="331" quotePrefix="1" applyFont="1" applyFill="1" applyBorder="1" applyAlignment="1" applyProtection="1">
      <alignment horizontal="center" vertical="center" wrapText="1"/>
    </xf>
    <xf numFmtId="41" fontId="53" fillId="27" borderId="22" xfId="331" quotePrefix="1" applyFont="1" applyFill="1" applyBorder="1" applyAlignment="1" applyProtection="1">
      <alignment horizontal="center" vertical="center"/>
    </xf>
    <xf numFmtId="41" fontId="53" fillId="27" borderId="23" xfId="331" quotePrefix="1" applyFont="1" applyFill="1" applyBorder="1" applyAlignment="1" applyProtection="1">
      <alignment horizontal="center" vertical="center"/>
    </xf>
    <xf numFmtId="0" fontId="53" fillId="0" borderId="33" xfId="0" applyFont="1" applyBorder="1" applyAlignment="1" applyProtection="1">
      <alignment vertical="center"/>
    </xf>
    <xf numFmtId="0" fontId="53" fillId="0" borderId="0" xfId="0" applyFont="1" applyBorder="1" applyAlignment="1" applyProtection="1">
      <alignment vertical="center"/>
    </xf>
    <xf numFmtId="0" fontId="53" fillId="0" borderId="0" xfId="0" applyFont="1" applyAlignment="1" applyProtection="1">
      <alignment vertical="center"/>
    </xf>
    <xf numFmtId="41" fontId="53" fillId="0" borderId="3" xfId="331" applyFont="1" applyFill="1" applyBorder="1" applyAlignment="1" applyProtection="1">
      <alignment vertical="center" shrinkToFit="1"/>
      <protection locked="0"/>
    </xf>
    <xf numFmtId="41" fontId="53" fillId="28" borderId="18" xfId="331" applyFont="1" applyFill="1" applyBorder="1" applyAlignment="1" applyProtection="1">
      <alignment vertical="center" shrinkToFit="1"/>
    </xf>
    <xf numFmtId="176" fontId="53" fillId="28" borderId="19" xfId="331" applyNumberFormat="1" applyFont="1" applyFill="1" applyBorder="1" applyAlignment="1" applyProtection="1">
      <alignment vertical="center" shrinkToFit="1"/>
    </xf>
    <xf numFmtId="41" fontId="53" fillId="28" borderId="3" xfId="331" applyFont="1" applyFill="1" applyBorder="1" applyAlignment="1" applyProtection="1">
      <alignment vertical="center" shrinkToFit="1"/>
    </xf>
    <xf numFmtId="41" fontId="53" fillId="28" borderId="46" xfId="331" applyFont="1" applyFill="1" applyBorder="1" applyAlignment="1" applyProtection="1">
      <alignment vertical="center" shrinkToFit="1"/>
    </xf>
    <xf numFmtId="176" fontId="53" fillId="28" borderId="15" xfId="331" applyNumberFormat="1" applyFont="1" applyFill="1" applyBorder="1" applyAlignment="1" applyProtection="1">
      <alignment vertical="center" shrinkToFit="1"/>
    </xf>
    <xf numFmtId="41" fontId="53" fillId="27" borderId="3" xfId="331" applyFont="1" applyFill="1" applyBorder="1" applyAlignment="1" applyProtection="1">
      <alignment vertical="center"/>
    </xf>
    <xf numFmtId="176" fontId="53" fillId="28" borderId="3" xfId="331" applyNumberFormat="1" applyFont="1" applyFill="1" applyBorder="1" applyAlignment="1" applyProtection="1">
      <alignment vertical="center" shrinkToFit="1"/>
    </xf>
    <xf numFmtId="41" fontId="53" fillId="27" borderId="16" xfId="331" applyFont="1" applyFill="1" applyBorder="1" applyAlignment="1" applyProtection="1">
      <alignment vertical="center"/>
    </xf>
    <xf numFmtId="41" fontId="53" fillId="27" borderId="32" xfId="331" applyFont="1" applyFill="1" applyBorder="1" applyAlignment="1" applyProtection="1">
      <alignment horizontal="centerContinuous" vertical="center"/>
    </xf>
    <xf numFmtId="41" fontId="53" fillId="29" borderId="36" xfId="331" applyFont="1" applyFill="1" applyBorder="1" applyAlignment="1" applyProtection="1">
      <alignment vertical="center" shrinkToFit="1"/>
    </xf>
    <xf numFmtId="176" fontId="53" fillId="29" borderId="36" xfId="331" applyNumberFormat="1" applyFont="1" applyFill="1" applyBorder="1" applyAlignment="1" applyProtection="1">
      <alignment vertical="center" shrinkToFit="1"/>
    </xf>
    <xf numFmtId="176" fontId="53" fillId="29" borderId="37" xfId="331" applyNumberFormat="1" applyFont="1" applyFill="1" applyBorder="1" applyAlignment="1" applyProtection="1">
      <alignment vertical="center" shrinkToFit="1"/>
    </xf>
    <xf numFmtId="176" fontId="53" fillId="28" borderId="18" xfId="331" applyNumberFormat="1" applyFont="1" applyFill="1" applyBorder="1" applyAlignment="1" applyProtection="1">
      <alignment vertical="center" shrinkToFit="1"/>
    </xf>
    <xf numFmtId="41" fontId="53" fillId="26" borderId="26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 shrinkToFit="1"/>
    </xf>
    <xf numFmtId="41" fontId="53" fillId="26" borderId="46" xfId="331" applyFont="1" applyFill="1" applyBorder="1" applyAlignment="1" applyProtection="1">
      <alignment vertical="center" shrinkToFit="1"/>
    </xf>
    <xf numFmtId="176" fontId="53" fillId="26" borderId="3" xfId="331" applyNumberFormat="1" applyFont="1" applyFill="1" applyBorder="1" applyAlignment="1" applyProtection="1">
      <alignment vertical="center" shrinkToFit="1"/>
    </xf>
    <xf numFmtId="176" fontId="53" fillId="26" borderId="15" xfId="331" applyNumberFormat="1" applyFont="1" applyFill="1" applyBorder="1" applyAlignment="1" applyProtection="1">
      <alignment vertical="center" shrinkToFit="1"/>
    </xf>
    <xf numFmtId="41" fontId="53" fillId="0" borderId="3" xfId="331" applyFont="1" applyFill="1" applyBorder="1" applyAlignment="1" applyProtection="1">
      <alignment vertical="center" shrinkToFit="1"/>
    </xf>
    <xf numFmtId="41" fontId="53" fillId="0" borderId="46" xfId="331" applyFont="1" applyFill="1" applyBorder="1" applyAlignment="1" applyProtection="1">
      <alignment vertical="center" shrinkToFit="1"/>
    </xf>
    <xf numFmtId="176" fontId="53" fillId="0" borderId="3" xfId="331" applyNumberFormat="1" applyFont="1" applyFill="1" applyBorder="1" applyAlignment="1" applyProtection="1">
      <alignment vertical="center" shrinkToFit="1"/>
    </xf>
    <xf numFmtId="176" fontId="53" fillId="0" borderId="15" xfId="331" applyNumberFormat="1" applyFont="1" applyFill="1" applyBorder="1" applyAlignment="1" applyProtection="1">
      <alignment vertical="center" shrinkToFit="1"/>
    </xf>
    <xf numFmtId="41" fontId="53" fillId="32" borderId="3" xfId="331" applyFont="1" applyFill="1" applyBorder="1" applyAlignment="1" applyProtection="1">
      <alignment vertical="center"/>
    </xf>
    <xf numFmtId="0" fontId="52" fillId="0" borderId="0" xfId="0" applyFont="1" applyFill="1" applyProtection="1"/>
    <xf numFmtId="41" fontId="53" fillId="27" borderId="28" xfId="331" applyFont="1" applyFill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  <protection locked="0"/>
    </xf>
    <xf numFmtId="41" fontId="53" fillId="27" borderId="30" xfId="331" applyFont="1" applyFill="1" applyBorder="1" applyAlignment="1" applyProtection="1">
      <alignment vertical="center"/>
    </xf>
    <xf numFmtId="41" fontId="53" fillId="27" borderId="20" xfId="331" applyFont="1" applyFill="1" applyBorder="1" applyAlignment="1" applyProtection="1">
      <alignment vertical="center"/>
    </xf>
    <xf numFmtId="41" fontId="53" fillId="27" borderId="13" xfId="331" applyFont="1" applyFill="1" applyBorder="1" applyAlignment="1" applyProtection="1">
      <alignment vertical="center"/>
    </xf>
    <xf numFmtId="41" fontId="53" fillId="27" borderId="14" xfId="331" applyFont="1" applyFill="1" applyBorder="1" applyAlignment="1" applyProtection="1">
      <alignment vertical="center"/>
    </xf>
    <xf numFmtId="41" fontId="53" fillId="26" borderId="27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 shrinkToFit="1"/>
    </xf>
    <xf numFmtId="176" fontId="53" fillId="26" borderId="16" xfId="331" applyNumberFormat="1" applyFont="1" applyFill="1" applyBorder="1" applyAlignment="1" applyProtection="1">
      <alignment vertical="center" shrinkToFit="1"/>
    </xf>
    <xf numFmtId="176" fontId="53" fillId="26" borderId="17" xfId="331" applyNumberFormat="1" applyFont="1" applyFill="1" applyBorder="1" applyAlignment="1" applyProtection="1">
      <alignment vertical="center" shrinkToFit="1"/>
    </xf>
    <xf numFmtId="41" fontId="53" fillId="26" borderId="28" xfId="331" applyFont="1" applyFill="1" applyBorder="1" applyAlignment="1" applyProtection="1">
      <alignment vertical="center"/>
    </xf>
    <xf numFmtId="41" fontId="53" fillId="26" borderId="22" xfId="331" applyFont="1" applyFill="1" applyBorder="1" applyAlignment="1" applyProtection="1">
      <alignment vertical="center"/>
    </xf>
    <xf numFmtId="41" fontId="53" fillId="26" borderId="47" xfId="331" applyFont="1" applyFill="1" applyBorder="1" applyAlignment="1" applyProtection="1">
      <alignment vertical="center" shrinkToFit="1"/>
    </xf>
    <xf numFmtId="176" fontId="53" fillId="26" borderId="22" xfId="331" applyNumberFormat="1" applyFont="1" applyFill="1" applyBorder="1" applyAlignment="1" applyProtection="1">
      <alignment vertical="center" shrinkToFit="1"/>
    </xf>
    <xf numFmtId="176" fontId="53" fillId="26" borderId="23" xfId="331" applyNumberFormat="1" applyFont="1" applyFill="1" applyBorder="1" applyAlignment="1" applyProtection="1">
      <alignment vertical="center" shrinkToFit="1"/>
    </xf>
    <xf numFmtId="41" fontId="53" fillId="27" borderId="22" xfId="331" applyFont="1" applyFill="1" applyBorder="1" applyAlignment="1" applyProtection="1">
      <alignment vertical="center"/>
    </xf>
    <xf numFmtId="41" fontId="53" fillId="30" borderId="16" xfId="331" applyFont="1" applyFill="1" applyBorder="1" applyAlignment="1" applyProtection="1">
      <alignment vertical="center" shrinkToFit="1"/>
      <protection locked="0"/>
    </xf>
    <xf numFmtId="41" fontId="53" fillId="0" borderId="16" xfId="331" applyFont="1" applyFill="1" applyBorder="1" applyAlignment="1" applyProtection="1">
      <alignment vertical="center" shrinkToFit="1"/>
    </xf>
    <xf numFmtId="176" fontId="53" fillId="0" borderId="16" xfId="331" applyNumberFormat="1" applyFont="1" applyFill="1" applyBorder="1" applyAlignment="1" applyProtection="1">
      <alignment vertical="center" shrinkToFit="1"/>
    </xf>
    <xf numFmtId="176" fontId="53" fillId="0" borderId="17" xfId="331" applyNumberFormat="1" applyFont="1" applyFill="1" applyBorder="1" applyAlignment="1" applyProtection="1">
      <alignment vertical="center" shrinkToFit="1"/>
    </xf>
    <xf numFmtId="41" fontId="53" fillId="0" borderId="0" xfId="0" applyNumberFormat="1" applyFont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</xf>
    <xf numFmtId="41" fontId="53" fillId="30" borderId="46" xfId="331" applyFont="1" applyFill="1" applyBorder="1" applyAlignment="1" applyProtection="1">
      <alignment vertical="center" shrinkToFit="1"/>
    </xf>
    <xf numFmtId="176" fontId="53" fillId="30" borderId="3" xfId="331" applyNumberFormat="1" applyFont="1" applyFill="1" applyBorder="1" applyAlignment="1" applyProtection="1">
      <alignment vertical="center" shrinkToFit="1"/>
    </xf>
    <xf numFmtId="176" fontId="53" fillId="30" borderId="15" xfId="331" applyNumberFormat="1" applyFont="1" applyFill="1" applyBorder="1" applyAlignment="1" applyProtection="1">
      <alignment vertical="center" shrinkToFit="1"/>
    </xf>
    <xf numFmtId="41" fontId="53" fillId="26" borderId="16" xfId="331" applyFont="1" applyFill="1" applyBorder="1" applyAlignment="1" applyProtection="1">
      <alignment vertical="center" shrinkToFit="1"/>
      <protection locked="0"/>
    </xf>
    <xf numFmtId="41" fontId="53" fillId="26" borderId="3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</xf>
    <xf numFmtId="41" fontId="53" fillId="30" borderId="22" xfId="331" applyFont="1" applyFill="1" applyBorder="1" applyAlignment="1" applyProtection="1">
      <alignment vertical="center" shrinkToFit="1"/>
      <protection locked="0"/>
    </xf>
    <xf numFmtId="41" fontId="53" fillId="0" borderId="22" xfId="331" applyFont="1" applyFill="1" applyBorder="1" applyAlignment="1" applyProtection="1">
      <alignment vertical="center" shrinkToFit="1"/>
    </xf>
    <xf numFmtId="41" fontId="53" fillId="0" borderId="47" xfId="331" applyFont="1" applyFill="1" applyBorder="1" applyAlignment="1" applyProtection="1">
      <alignment vertical="center" shrinkToFit="1"/>
    </xf>
    <xf numFmtId="176" fontId="53" fillId="0" borderId="22" xfId="331" applyNumberFormat="1" applyFont="1" applyFill="1" applyBorder="1" applyAlignment="1" applyProtection="1">
      <alignment vertical="center" shrinkToFit="1"/>
    </xf>
    <xf numFmtId="176" fontId="53" fillId="0" borderId="23" xfId="331" applyNumberFormat="1" applyFont="1" applyFill="1" applyBorder="1" applyAlignment="1" applyProtection="1">
      <alignment vertical="center" shrinkToFit="1"/>
    </xf>
    <xf numFmtId="0" fontId="55" fillId="0" borderId="0" xfId="0" applyFont="1" applyAlignment="1" applyProtection="1">
      <alignment vertical="center"/>
    </xf>
    <xf numFmtId="41" fontId="56" fillId="30" borderId="3" xfId="331" applyFont="1" applyFill="1" applyBorder="1" applyAlignment="1" applyProtection="1">
      <alignment vertical="center" shrinkToFit="1"/>
      <protection locked="0"/>
    </xf>
    <xf numFmtId="41" fontId="53" fillId="0" borderId="3" xfId="331" applyFont="1" applyBorder="1" applyAlignment="1" applyProtection="1">
      <alignment vertical="center"/>
    </xf>
    <xf numFmtId="41" fontId="56" fillId="26" borderId="16" xfId="331" applyFont="1" applyFill="1" applyBorder="1" applyAlignment="1" applyProtection="1">
      <alignment vertical="center" shrinkToFit="1"/>
      <protection locked="0"/>
    </xf>
    <xf numFmtId="41" fontId="56" fillId="26" borderId="3" xfId="331" applyFont="1" applyFill="1" applyBorder="1" applyAlignment="1" applyProtection="1">
      <alignment vertical="center" shrinkToFit="1"/>
      <protection locked="0"/>
    </xf>
    <xf numFmtId="41" fontId="56" fillId="26" borderId="22" xfId="331" applyFont="1" applyFill="1" applyBorder="1" applyAlignment="1" applyProtection="1">
      <alignment vertical="center" shrinkToFit="1"/>
      <protection locked="0"/>
    </xf>
    <xf numFmtId="41" fontId="53" fillId="27" borderId="30" xfId="331" applyFont="1" applyFill="1" applyBorder="1" applyAlignment="1" applyProtection="1">
      <alignment horizontal="center" vertical="center"/>
    </xf>
    <xf numFmtId="41" fontId="53" fillId="27" borderId="40" xfId="331" applyFont="1" applyFill="1" applyBorder="1" applyAlignment="1" applyProtection="1">
      <alignment horizontal="center" vertical="center"/>
    </xf>
    <xf numFmtId="41" fontId="51" fillId="0" borderId="13" xfId="331" applyFont="1" applyFill="1" applyBorder="1" applyAlignment="1" applyProtection="1">
      <alignment horizontal="center" vertical="center"/>
      <protection locked="0"/>
    </xf>
    <xf numFmtId="41" fontId="51" fillId="0" borderId="14" xfId="331" applyFont="1" applyFill="1" applyBorder="1" applyAlignment="1" applyProtection="1">
      <alignment horizontal="center" vertical="center"/>
      <protection locked="0"/>
    </xf>
    <xf numFmtId="41" fontId="53" fillId="27" borderId="41" xfId="331" applyFont="1" applyFill="1" applyBorder="1" applyAlignment="1" applyProtection="1">
      <alignment horizontal="center" vertical="center"/>
    </xf>
    <xf numFmtId="41" fontId="53" fillId="27" borderId="42" xfId="331" applyFont="1" applyFill="1" applyBorder="1" applyAlignment="1" applyProtection="1">
      <alignment horizontal="center" vertical="center"/>
    </xf>
    <xf numFmtId="41" fontId="53" fillId="28" borderId="20" xfId="331" applyFont="1" applyFill="1" applyBorder="1" applyAlignment="1" applyProtection="1">
      <alignment horizontal="center" vertical="center"/>
    </xf>
    <xf numFmtId="41" fontId="53" fillId="28" borderId="18" xfId="331" applyFont="1" applyFill="1" applyBorder="1" applyAlignment="1" applyProtection="1">
      <alignment horizontal="center" vertical="center"/>
    </xf>
    <xf numFmtId="41" fontId="53" fillId="27" borderId="28" xfId="331" applyFont="1" applyFill="1" applyBorder="1" applyAlignment="1" applyProtection="1">
      <alignment horizontal="center" vertical="center"/>
    </xf>
    <xf numFmtId="41" fontId="53" fillId="27" borderId="20" xfId="331" applyFont="1" applyFill="1" applyBorder="1" applyAlignment="1" applyProtection="1">
      <alignment horizontal="center" vertical="center"/>
    </xf>
    <xf numFmtId="41" fontId="53" fillId="28" borderId="26" xfId="331" applyFont="1" applyFill="1" applyBorder="1" applyAlignment="1" applyProtection="1">
      <alignment horizontal="center" vertical="center"/>
    </xf>
    <xf numFmtId="41" fontId="53" fillId="28" borderId="3" xfId="331" applyFont="1" applyFill="1" applyBorder="1" applyAlignment="1" applyProtection="1">
      <alignment horizontal="center" vertical="center"/>
    </xf>
    <xf numFmtId="41" fontId="52" fillId="0" borderId="39" xfId="331" applyFont="1" applyFill="1" applyBorder="1" applyAlignment="1" applyProtection="1">
      <alignment horizontal="right" vertical="center"/>
    </xf>
    <xf numFmtId="41" fontId="53" fillId="29" borderId="45" xfId="331" applyFont="1" applyFill="1" applyBorder="1" applyAlignment="1" applyProtection="1">
      <alignment horizontal="center" vertical="center"/>
    </xf>
    <xf numFmtId="41" fontId="53" fillId="29" borderId="36" xfId="331" applyFont="1" applyFill="1" applyBorder="1" applyAlignment="1" applyProtection="1">
      <alignment horizontal="center" vertical="center"/>
    </xf>
    <xf numFmtId="41" fontId="53" fillId="28" borderId="43" xfId="331" applyFont="1" applyFill="1" applyBorder="1" applyAlignment="1" applyProtection="1">
      <alignment horizontal="center" vertical="center"/>
    </xf>
    <xf numFmtId="41" fontId="53" fillId="28" borderId="2" xfId="331" applyFont="1" applyFill="1" applyBorder="1" applyAlignment="1" applyProtection="1">
      <alignment horizontal="center" vertical="center"/>
    </xf>
    <xf numFmtId="41" fontId="53" fillId="28" borderId="14" xfId="331" applyFont="1" applyFill="1" applyBorder="1" applyAlignment="1" applyProtection="1">
      <alignment horizontal="center" vertical="center"/>
    </xf>
    <xf numFmtId="0" fontId="57" fillId="0" borderId="0" xfId="0" applyFont="1" applyFill="1" applyBorder="1" applyAlignment="1" applyProtection="1">
      <alignment horizontal="center" vertical="center"/>
    </xf>
    <xf numFmtId="0" fontId="58" fillId="0" borderId="38" xfId="0" applyFont="1" applyBorder="1" applyAlignment="1" applyProtection="1">
      <alignment horizontal="left" vertical="center"/>
    </xf>
    <xf numFmtId="0" fontId="58" fillId="0" borderId="44" xfId="0" applyFont="1" applyBorder="1" applyAlignment="1" applyProtection="1">
      <alignment horizontal="left" vertical="center"/>
    </xf>
  </cellXfs>
  <cellStyles count="560">
    <cellStyle name="20% - 강조색1 2" xfId="1"/>
    <cellStyle name="20% - 강조색1 2 2" xfId="2"/>
    <cellStyle name="20% - 강조색1 2 3" xfId="3"/>
    <cellStyle name="20% - 강조색1 3" xfId="4"/>
    <cellStyle name="20% - 강조색1 3 2" xfId="5"/>
    <cellStyle name="20% - 강조색1 3 3" xfId="6"/>
    <cellStyle name="20% - 강조색1 4" xfId="7"/>
    <cellStyle name="20% - 강조색1 4 2" xfId="8"/>
    <cellStyle name="20% - 강조색1 4 3" xfId="9"/>
    <cellStyle name="20% - 강조색1 5" xfId="10"/>
    <cellStyle name="20% - 강조색1 5 2" xfId="11"/>
    <cellStyle name="20% - 강조색1 5 3" xfId="12"/>
    <cellStyle name="20% - 강조색1 6" xfId="13"/>
    <cellStyle name="20% - 강조색1 7" xfId="14"/>
    <cellStyle name="20% - 강조색1 8" xfId="15"/>
    <cellStyle name="20% - 강조색2 2" xfId="16"/>
    <cellStyle name="20% - 강조색2 2 2" xfId="17"/>
    <cellStyle name="20% - 강조색2 2 3" xfId="18"/>
    <cellStyle name="20% - 강조색2 3" xfId="19"/>
    <cellStyle name="20% - 강조색2 3 2" xfId="20"/>
    <cellStyle name="20% - 강조색2 3 3" xfId="21"/>
    <cellStyle name="20% - 강조색2 4" xfId="22"/>
    <cellStyle name="20% - 강조색2 4 2" xfId="23"/>
    <cellStyle name="20% - 강조색2 4 3" xfId="24"/>
    <cellStyle name="20% - 강조색2 5" xfId="25"/>
    <cellStyle name="20% - 강조색2 5 2" xfId="26"/>
    <cellStyle name="20% - 강조색2 5 3" xfId="27"/>
    <cellStyle name="20% - 강조색2 6" xfId="28"/>
    <cellStyle name="20% - 강조색2 7" xfId="29"/>
    <cellStyle name="20% - 강조색2 8" xfId="30"/>
    <cellStyle name="20% - 강조색3 2" xfId="31"/>
    <cellStyle name="20% - 강조색3 2 2" xfId="32"/>
    <cellStyle name="20% - 강조색3 2 3" xfId="33"/>
    <cellStyle name="20% - 강조색3 3" xfId="34"/>
    <cellStyle name="20% - 강조색3 3 2" xfId="35"/>
    <cellStyle name="20% - 강조색3 3 3" xfId="36"/>
    <cellStyle name="20% - 강조색3 4" xfId="37"/>
    <cellStyle name="20% - 강조색3 4 2" xfId="38"/>
    <cellStyle name="20% - 강조색3 4 3" xfId="39"/>
    <cellStyle name="20% - 강조색3 5" xfId="40"/>
    <cellStyle name="20% - 강조색3 5 2" xfId="41"/>
    <cellStyle name="20% - 강조색3 5 3" xfId="42"/>
    <cellStyle name="20% - 강조색3 6" xfId="43"/>
    <cellStyle name="20% - 강조색3 7" xfId="44"/>
    <cellStyle name="20% - 강조색3 8" xfId="45"/>
    <cellStyle name="20% - 강조색4 2" xfId="46"/>
    <cellStyle name="20% - 강조색4 2 2" xfId="47"/>
    <cellStyle name="20% - 강조색4 2 3" xfId="48"/>
    <cellStyle name="20% - 강조색4 3" xfId="49"/>
    <cellStyle name="20% - 강조색4 3 2" xfId="50"/>
    <cellStyle name="20% - 강조색4 3 3" xfId="51"/>
    <cellStyle name="20% - 강조색4 4" xfId="52"/>
    <cellStyle name="20% - 강조색4 4 2" xfId="53"/>
    <cellStyle name="20% - 강조색4 4 3" xfId="54"/>
    <cellStyle name="20% - 강조색4 5" xfId="55"/>
    <cellStyle name="20% - 강조색4 5 2" xfId="56"/>
    <cellStyle name="20% - 강조색4 5 3" xfId="57"/>
    <cellStyle name="20% - 강조색4 6" xfId="58"/>
    <cellStyle name="20% - 강조색4 7" xfId="59"/>
    <cellStyle name="20% - 강조색4 8" xfId="60"/>
    <cellStyle name="20% - 강조색5 2" xfId="61"/>
    <cellStyle name="20% - 강조색5 2 2" xfId="62"/>
    <cellStyle name="20% - 강조색5 2 3" xfId="63"/>
    <cellStyle name="20% - 강조색5 3" xfId="64"/>
    <cellStyle name="20% - 강조색5 3 2" xfId="65"/>
    <cellStyle name="20% - 강조색5 3 3" xfId="66"/>
    <cellStyle name="20% - 강조색5 4" xfId="67"/>
    <cellStyle name="20% - 강조색5 4 2" xfId="68"/>
    <cellStyle name="20% - 강조색5 4 3" xfId="69"/>
    <cellStyle name="20% - 강조색5 5" xfId="70"/>
    <cellStyle name="20% - 강조색5 5 2" xfId="71"/>
    <cellStyle name="20% - 강조색5 5 3" xfId="72"/>
    <cellStyle name="20% - 강조색5 6" xfId="73"/>
    <cellStyle name="20% - 강조색5 7" xfId="74"/>
    <cellStyle name="20% - 강조색5 8" xfId="75"/>
    <cellStyle name="20% - 강조색6 2" xfId="76"/>
    <cellStyle name="20% - 강조색6 2 2" xfId="77"/>
    <cellStyle name="20% - 강조색6 2 3" xfId="78"/>
    <cellStyle name="20% - 강조색6 3" xfId="79"/>
    <cellStyle name="20% - 강조색6 3 2" xfId="80"/>
    <cellStyle name="20% - 강조색6 3 3" xfId="81"/>
    <cellStyle name="20% - 강조색6 4" xfId="82"/>
    <cellStyle name="20% - 강조색6 4 2" xfId="83"/>
    <cellStyle name="20% - 강조색6 4 3" xfId="84"/>
    <cellStyle name="20% - 강조색6 5" xfId="85"/>
    <cellStyle name="20% - 강조색6 5 2" xfId="86"/>
    <cellStyle name="20% - 강조색6 5 3" xfId="87"/>
    <cellStyle name="20% - 강조색6 6" xfId="88"/>
    <cellStyle name="20% - 강조색6 7" xfId="89"/>
    <cellStyle name="20% - 강조색6 8" xfId="90"/>
    <cellStyle name="40% - 강조색1 2" xfId="91"/>
    <cellStyle name="40% - 강조색1 2 2" xfId="92"/>
    <cellStyle name="40% - 강조색1 2 3" xfId="93"/>
    <cellStyle name="40% - 강조색1 3" xfId="94"/>
    <cellStyle name="40% - 강조색1 3 2" xfId="95"/>
    <cellStyle name="40% - 강조색1 3 3" xfId="96"/>
    <cellStyle name="40% - 강조색1 4" xfId="97"/>
    <cellStyle name="40% - 강조색1 4 2" xfId="98"/>
    <cellStyle name="40% - 강조색1 4 3" xfId="99"/>
    <cellStyle name="40% - 강조색1 5" xfId="100"/>
    <cellStyle name="40% - 강조색1 5 2" xfId="101"/>
    <cellStyle name="40% - 강조색1 5 3" xfId="102"/>
    <cellStyle name="40% - 강조색1 6" xfId="103"/>
    <cellStyle name="40% - 강조색1 7" xfId="104"/>
    <cellStyle name="40% - 강조색1 8" xfId="105"/>
    <cellStyle name="40% - 강조색2 2" xfId="106"/>
    <cellStyle name="40% - 강조색2 2 2" xfId="107"/>
    <cellStyle name="40% - 강조색2 2 3" xfId="108"/>
    <cellStyle name="40% - 강조색2 3" xfId="109"/>
    <cellStyle name="40% - 강조색2 3 2" xfId="110"/>
    <cellStyle name="40% - 강조색2 3 3" xfId="111"/>
    <cellStyle name="40% - 강조색2 4" xfId="112"/>
    <cellStyle name="40% - 강조색2 4 2" xfId="113"/>
    <cellStyle name="40% - 강조색2 4 3" xfId="114"/>
    <cellStyle name="40% - 강조색2 5" xfId="115"/>
    <cellStyle name="40% - 강조색2 5 2" xfId="116"/>
    <cellStyle name="40% - 강조색2 5 3" xfId="117"/>
    <cellStyle name="40% - 강조색2 6" xfId="118"/>
    <cellStyle name="40% - 강조색2 7" xfId="119"/>
    <cellStyle name="40% - 강조색2 8" xfId="120"/>
    <cellStyle name="40% - 강조색3 2" xfId="121"/>
    <cellStyle name="40% - 강조색3 2 2" xfId="122"/>
    <cellStyle name="40% - 강조색3 2 3" xfId="123"/>
    <cellStyle name="40% - 강조색3 3" xfId="124"/>
    <cellStyle name="40% - 강조색3 3 2" xfId="125"/>
    <cellStyle name="40% - 강조색3 3 3" xfId="126"/>
    <cellStyle name="40% - 강조색3 4" xfId="127"/>
    <cellStyle name="40% - 강조색3 4 2" xfId="128"/>
    <cellStyle name="40% - 강조색3 4 3" xfId="129"/>
    <cellStyle name="40% - 강조색3 5" xfId="130"/>
    <cellStyle name="40% - 강조색3 5 2" xfId="131"/>
    <cellStyle name="40% - 강조색3 5 3" xfId="132"/>
    <cellStyle name="40% - 강조색3 6" xfId="133"/>
    <cellStyle name="40% - 강조색3 7" xfId="134"/>
    <cellStyle name="40% - 강조색3 8" xfId="135"/>
    <cellStyle name="40% - 강조색4 2" xfId="136"/>
    <cellStyle name="40% - 강조색4 2 2" xfId="137"/>
    <cellStyle name="40% - 강조색4 2 3" xfId="138"/>
    <cellStyle name="40% - 강조색4 3" xfId="139"/>
    <cellStyle name="40% - 강조색4 3 2" xfId="140"/>
    <cellStyle name="40% - 강조색4 3 3" xfId="141"/>
    <cellStyle name="40% - 강조색4 4" xfId="142"/>
    <cellStyle name="40% - 강조색4 4 2" xfId="143"/>
    <cellStyle name="40% - 강조색4 4 3" xfId="144"/>
    <cellStyle name="40% - 강조색4 5" xfId="145"/>
    <cellStyle name="40% - 강조색4 5 2" xfId="146"/>
    <cellStyle name="40% - 강조색4 5 3" xfId="147"/>
    <cellStyle name="40% - 강조색4 6" xfId="148"/>
    <cellStyle name="40% - 강조색4 7" xfId="149"/>
    <cellStyle name="40% - 강조색4 8" xfId="150"/>
    <cellStyle name="40% - 강조색5 2" xfId="151"/>
    <cellStyle name="40% - 강조색5 2 2" xfId="152"/>
    <cellStyle name="40% - 강조색5 2 3" xfId="153"/>
    <cellStyle name="40% - 강조색5 3" xfId="154"/>
    <cellStyle name="40% - 강조색5 3 2" xfId="155"/>
    <cellStyle name="40% - 강조색5 3 3" xfId="156"/>
    <cellStyle name="40% - 강조색5 4" xfId="157"/>
    <cellStyle name="40% - 강조색5 4 2" xfId="158"/>
    <cellStyle name="40% - 강조색5 4 3" xfId="159"/>
    <cellStyle name="40% - 강조색5 5" xfId="160"/>
    <cellStyle name="40% - 강조색5 5 2" xfId="161"/>
    <cellStyle name="40% - 강조색5 5 3" xfId="162"/>
    <cellStyle name="40% - 강조색5 6" xfId="163"/>
    <cellStyle name="40% - 강조색5 7" xfId="164"/>
    <cellStyle name="40% - 강조색5 8" xfId="165"/>
    <cellStyle name="40% - 강조색6 2" xfId="166"/>
    <cellStyle name="40% - 강조색6 2 2" xfId="167"/>
    <cellStyle name="40% - 강조색6 2 3" xfId="168"/>
    <cellStyle name="40% - 강조색6 3" xfId="169"/>
    <cellStyle name="40% - 강조색6 3 2" xfId="170"/>
    <cellStyle name="40% - 강조색6 3 3" xfId="171"/>
    <cellStyle name="40% - 강조색6 4" xfId="172"/>
    <cellStyle name="40% - 강조색6 4 2" xfId="173"/>
    <cellStyle name="40% - 강조색6 4 3" xfId="174"/>
    <cellStyle name="40% - 강조색6 5" xfId="175"/>
    <cellStyle name="40% - 강조색6 5 2" xfId="176"/>
    <cellStyle name="40% - 강조색6 5 3" xfId="177"/>
    <cellStyle name="40% - 강조색6 6" xfId="178"/>
    <cellStyle name="40% - 강조색6 7" xfId="179"/>
    <cellStyle name="40% - 강조색6 8" xfId="180"/>
    <cellStyle name="60% - 강조색1 2" xfId="181"/>
    <cellStyle name="60% - 강조색1 3" xfId="182"/>
    <cellStyle name="60% - 강조색1 4" xfId="183"/>
    <cellStyle name="60% - 강조색1 5" xfId="184"/>
    <cellStyle name="60% - 강조색1 6" xfId="185"/>
    <cellStyle name="60% - 강조색1 7" xfId="186"/>
    <cellStyle name="60% - 강조색2 2" xfId="187"/>
    <cellStyle name="60% - 강조색2 3" xfId="188"/>
    <cellStyle name="60% - 강조색2 4" xfId="189"/>
    <cellStyle name="60% - 강조색2 5" xfId="190"/>
    <cellStyle name="60% - 강조색2 6" xfId="191"/>
    <cellStyle name="60% - 강조색2 7" xfId="192"/>
    <cellStyle name="60% - 강조색3 2" xfId="193"/>
    <cellStyle name="60% - 강조색3 3" xfId="194"/>
    <cellStyle name="60% - 강조색3 4" xfId="195"/>
    <cellStyle name="60% - 강조색3 5" xfId="196"/>
    <cellStyle name="60% - 강조색3 6" xfId="197"/>
    <cellStyle name="60% - 강조색3 7" xfId="198"/>
    <cellStyle name="60% - 강조색4 2" xfId="199"/>
    <cellStyle name="60% - 강조색4 3" xfId="200"/>
    <cellStyle name="60% - 강조색4 4" xfId="201"/>
    <cellStyle name="60% - 강조색4 5" xfId="202"/>
    <cellStyle name="60% - 강조색4 6" xfId="203"/>
    <cellStyle name="60% - 강조색4 7" xfId="204"/>
    <cellStyle name="60% - 강조색5 2" xfId="205"/>
    <cellStyle name="60% - 강조색5 3" xfId="206"/>
    <cellStyle name="60% - 강조색5 4" xfId="207"/>
    <cellStyle name="60% - 강조색5 5" xfId="208"/>
    <cellStyle name="60% - 강조색5 6" xfId="209"/>
    <cellStyle name="60% - 강조색5 7" xfId="210"/>
    <cellStyle name="60% - 강조색6 2" xfId="211"/>
    <cellStyle name="60% - 강조색6 3" xfId="212"/>
    <cellStyle name="60% - 강조색6 4" xfId="213"/>
    <cellStyle name="60% - 강조색6 5" xfId="214"/>
    <cellStyle name="60% - 강조색6 6" xfId="215"/>
    <cellStyle name="60% - 강조색6 7" xfId="216"/>
    <cellStyle name="AeE­ [0]_PERSONAL" xfId="217"/>
    <cellStyle name="AeE­_PERSONAL" xfId="218"/>
    <cellStyle name="ALIGNMENT" xfId="219"/>
    <cellStyle name="C￥AØ_PERSONAL" xfId="220"/>
    <cellStyle name="Grey" xfId="221"/>
    <cellStyle name="Header1" xfId="222"/>
    <cellStyle name="Header2" xfId="223"/>
    <cellStyle name="Hyperlink_NEGS" xfId="224"/>
    <cellStyle name="Input [yellow]" xfId="225"/>
    <cellStyle name="Normal - Style1" xfId="226"/>
    <cellStyle name="Œ…?æ맖?e [0.00]_laroux" xfId="227"/>
    <cellStyle name="Œ…?æ맖?e_laroux" xfId="228"/>
    <cellStyle name="Percent [2]" xfId="229"/>
    <cellStyle name="강조색1 2" xfId="230"/>
    <cellStyle name="강조색1 3" xfId="231"/>
    <cellStyle name="강조색1 4" xfId="232"/>
    <cellStyle name="강조색1 5" xfId="233"/>
    <cellStyle name="강조색1 6" xfId="234"/>
    <cellStyle name="강조색1 7" xfId="235"/>
    <cellStyle name="강조색2 2" xfId="236"/>
    <cellStyle name="강조색2 3" xfId="237"/>
    <cellStyle name="강조색2 4" xfId="238"/>
    <cellStyle name="강조색2 5" xfId="239"/>
    <cellStyle name="강조색2 6" xfId="240"/>
    <cellStyle name="강조색2 7" xfId="241"/>
    <cellStyle name="강조색3 2" xfId="242"/>
    <cellStyle name="강조색3 3" xfId="243"/>
    <cellStyle name="강조색3 4" xfId="244"/>
    <cellStyle name="강조색3 5" xfId="245"/>
    <cellStyle name="강조색3 6" xfId="246"/>
    <cellStyle name="강조색3 7" xfId="247"/>
    <cellStyle name="강조색4 2" xfId="248"/>
    <cellStyle name="강조색4 3" xfId="249"/>
    <cellStyle name="강조색4 4" xfId="250"/>
    <cellStyle name="강조색4 5" xfId="251"/>
    <cellStyle name="강조색4 6" xfId="252"/>
    <cellStyle name="강조색4 7" xfId="253"/>
    <cellStyle name="강조색5 2" xfId="254"/>
    <cellStyle name="강조색5 2 2" xfId="255"/>
    <cellStyle name="강조색5 3" xfId="256"/>
    <cellStyle name="강조색5 3 2" xfId="257"/>
    <cellStyle name="강조색5 4" xfId="258"/>
    <cellStyle name="강조색5 4 2" xfId="259"/>
    <cellStyle name="강조색5 5" xfId="260"/>
    <cellStyle name="강조색5 5 2" xfId="261"/>
    <cellStyle name="강조색5 6" xfId="262"/>
    <cellStyle name="강조색5 6 2" xfId="263"/>
    <cellStyle name="강조색5 7" xfId="264"/>
    <cellStyle name="강조색5 7 2" xfId="265"/>
    <cellStyle name="강조색5 8" xfId="266"/>
    <cellStyle name="강조색5 9" xfId="267"/>
    <cellStyle name="강조색6 2" xfId="268"/>
    <cellStyle name="강조색6 3" xfId="269"/>
    <cellStyle name="강조색6 4" xfId="270"/>
    <cellStyle name="강조색6 5" xfId="271"/>
    <cellStyle name="강조색6 6" xfId="272"/>
    <cellStyle name="강조색6 7" xfId="273"/>
    <cellStyle name="경고문 2" xfId="274"/>
    <cellStyle name="경고문 3" xfId="275"/>
    <cellStyle name="경고문 4" xfId="276"/>
    <cellStyle name="경고문 5" xfId="277"/>
    <cellStyle name="경고문 6" xfId="278"/>
    <cellStyle name="경고문 7" xfId="279"/>
    <cellStyle name="계산 2" xfId="280"/>
    <cellStyle name="계산 3" xfId="281"/>
    <cellStyle name="계산 4" xfId="282"/>
    <cellStyle name="계산 5" xfId="283"/>
    <cellStyle name="계산 6" xfId="284"/>
    <cellStyle name="계산 7" xfId="285"/>
    <cellStyle name="나쁨 2" xfId="286"/>
    <cellStyle name="나쁨 3" xfId="287"/>
    <cellStyle name="나쁨 4" xfId="288"/>
    <cellStyle name="나쁨 5" xfId="289"/>
    <cellStyle name="나쁨 6" xfId="290"/>
    <cellStyle name="나쁨 7" xfId="291"/>
    <cellStyle name="메모 2" xfId="292"/>
    <cellStyle name="메모 2 2" xfId="293"/>
    <cellStyle name="메모 2 3" xfId="294"/>
    <cellStyle name="메모 3" xfId="295"/>
    <cellStyle name="메모 3 2" xfId="296"/>
    <cellStyle name="메모 3 3" xfId="297"/>
    <cellStyle name="메모 4" xfId="298"/>
    <cellStyle name="메모 4 2" xfId="299"/>
    <cellStyle name="메모 4 3" xfId="300"/>
    <cellStyle name="메모 5" xfId="301"/>
    <cellStyle name="메모 5 2" xfId="302"/>
    <cellStyle name="메모 5 3" xfId="303"/>
    <cellStyle name="메모 6" xfId="304"/>
    <cellStyle name="메모 7" xfId="305"/>
    <cellStyle name="메모 8" xfId="306"/>
    <cellStyle name="백분율 2" xfId="307"/>
    <cellStyle name="백분율 2 2" xfId="308"/>
    <cellStyle name="백분율 2 3" xfId="309"/>
    <cellStyle name="백분율 2 4" xfId="310"/>
    <cellStyle name="백분율 2 5" xfId="311"/>
    <cellStyle name="백분율 3" xfId="312"/>
    <cellStyle name="보통 2" xfId="313"/>
    <cellStyle name="보통 3" xfId="314"/>
    <cellStyle name="보통 4" xfId="315"/>
    <cellStyle name="보통 5" xfId="316"/>
    <cellStyle name="보통 6" xfId="317"/>
    <cellStyle name="보통 7" xfId="318"/>
    <cellStyle name="설명 텍스트 2" xfId="319"/>
    <cellStyle name="설명 텍스트 3" xfId="320"/>
    <cellStyle name="설명 텍스트 4" xfId="321"/>
    <cellStyle name="설명 텍스트 5" xfId="322"/>
    <cellStyle name="설명 텍스트 6" xfId="323"/>
    <cellStyle name="설명 텍스트 7" xfId="324"/>
    <cellStyle name="셀 확인 2" xfId="325"/>
    <cellStyle name="셀 확인 3" xfId="326"/>
    <cellStyle name="셀 확인 4" xfId="327"/>
    <cellStyle name="셀 확인 5" xfId="328"/>
    <cellStyle name="셀 확인 6" xfId="329"/>
    <cellStyle name="셀 확인 7" xfId="330"/>
    <cellStyle name="쉼표 [0]" xfId="331" builtinId="6"/>
    <cellStyle name="쉼표 [0] 10" xfId="332"/>
    <cellStyle name="쉼표 [0] 2" xfId="333"/>
    <cellStyle name="쉼표 [0] 2 2" xfId="334"/>
    <cellStyle name="쉼표 [0] 2 2 2" xfId="335"/>
    <cellStyle name="쉼표 [0] 2 2 3" xfId="336"/>
    <cellStyle name="쉼표 [0] 2 2 4" xfId="337"/>
    <cellStyle name="쉼표 [0] 2 2 5" xfId="338"/>
    <cellStyle name="쉼표 [0] 2 2 6" xfId="541"/>
    <cellStyle name="쉼표 [0] 2 3" xfId="339"/>
    <cellStyle name="쉼표 [0] 2 4" xfId="340"/>
    <cellStyle name="쉼표 [0] 2 5" xfId="341"/>
    <cellStyle name="쉼표 [0] 3" xfId="342"/>
    <cellStyle name="쉼표 [0] 3 2" xfId="343"/>
    <cellStyle name="쉼표 [0] 3 3" xfId="344"/>
    <cellStyle name="쉼표 [0] 3 4" xfId="345"/>
    <cellStyle name="쉼표 [0] 3 5" xfId="346"/>
    <cellStyle name="쉼표 [0] 3 6" xfId="347"/>
    <cellStyle name="쉼표 [0] 3 7" xfId="348"/>
    <cellStyle name="쉼표 [0] 3 8" xfId="349"/>
    <cellStyle name="쉼표 [0] 3 9" xfId="542"/>
    <cellStyle name="쉼표 [0] 4" xfId="350"/>
    <cellStyle name="쉼표 [0] 4 2" xfId="351"/>
    <cellStyle name="쉼표 [0] 4 3" xfId="352"/>
    <cellStyle name="쉼표 [0] 4 4" xfId="353"/>
    <cellStyle name="쉼표 [0] 4 5" xfId="354"/>
    <cellStyle name="쉼표 [0] 4 6" xfId="543"/>
    <cellStyle name="쉼표 [0] 5" xfId="355"/>
    <cellStyle name="쉼표 [0] 5 2" xfId="356"/>
    <cellStyle name="쉼표 [0] 5 3" xfId="357"/>
    <cellStyle name="쉼표 [0] 6" xfId="358"/>
    <cellStyle name="쉼표 [0] 6 2" xfId="359"/>
    <cellStyle name="쉼표 [0] 6 2 2" xfId="360"/>
    <cellStyle name="쉼표 [0] 6 2 3" xfId="361"/>
    <cellStyle name="쉼표 [0] 6 2 4" xfId="362"/>
    <cellStyle name="쉼표 [0] 6 2 5" xfId="545"/>
    <cellStyle name="쉼표 [0] 6 3" xfId="363"/>
    <cellStyle name="쉼표 [0] 6 4" xfId="364"/>
    <cellStyle name="쉼표 [0] 6 5" xfId="365"/>
    <cellStyle name="쉼표 [0] 6 6" xfId="366"/>
    <cellStyle name="쉼표 [0] 6 7" xfId="544"/>
    <cellStyle name="쉼표 [0] 7" xfId="367"/>
    <cellStyle name="쉼표 [0] 7 2" xfId="368"/>
    <cellStyle name="쉼표 [0] 7 3" xfId="369"/>
    <cellStyle name="쉼표 [0] 7 4" xfId="370"/>
    <cellStyle name="쉼표 [0] 7 5" xfId="546"/>
    <cellStyle name="쉼표 [0] 8" xfId="371"/>
    <cellStyle name="쉼표 [0] 8 2" xfId="372"/>
    <cellStyle name="쉼표 [0] 8 3" xfId="373"/>
    <cellStyle name="쉼표 [0] 8 4" xfId="374"/>
    <cellStyle name="쉼표 [0] 8 5" xfId="547"/>
    <cellStyle name="스타일 1" xfId="375"/>
    <cellStyle name="연결된 셀 2" xfId="376"/>
    <cellStyle name="연결된 셀 3" xfId="377"/>
    <cellStyle name="연결된 셀 4" xfId="378"/>
    <cellStyle name="연결된 셀 5" xfId="379"/>
    <cellStyle name="연결된 셀 6" xfId="380"/>
    <cellStyle name="연결된 셀 7" xfId="381"/>
    <cellStyle name="요약 2" xfId="382"/>
    <cellStyle name="요약 3" xfId="383"/>
    <cellStyle name="요약 4" xfId="384"/>
    <cellStyle name="요약 5" xfId="385"/>
    <cellStyle name="요약 6" xfId="386"/>
    <cellStyle name="요약 7" xfId="387"/>
    <cellStyle name="입력 2" xfId="388"/>
    <cellStyle name="입력 3" xfId="389"/>
    <cellStyle name="입력 4" xfId="390"/>
    <cellStyle name="입력 5" xfId="391"/>
    <cellStyle name="입력 6" xfId="392"/>
    <cellStyle name="입력 7" xfId="393"/>
    <cellStyle name="제목 1 2" xfId="394"/>
    <cellStyle name="제목 1 3" xfId="395"/>
    <cellStyle name="제목 1 4" xfId="396"/>
    <cellStyle name="제목 1 5" xfId="397"/>
    <cellStyle name="제목 1 6" xfId="398"/>
    <cellStyle name="제목 1 7" xfId="399"/>
    <cellStyle name="제목 10" xfId="400"/>
    <cellStyle name="제목 2 2" xfId="401"/>
    <cellStyle name="제목 2 3" xfId="402"/>
    <cellStyle name="제목 2 4" xfId="403"/>
    <cellStyle name="제목 2 5" xfId="404"/>
    <cellStyle name="제목 2 6" xfId="405"/>
    <cellStyle name="제목 2 7" xfId="406"/>
    <cellStyle name="제목 3 2" xfId="407"/>
    <cellStyle name="제목 3 3" xfId="408"/>
    <cellStyle name="제목 3 4" xfId="409"/>
    <cellStyle name="제목 3 5" xfId="410"/>
    <cellStyle name="제목 3 6" xfId="411"/>
    <cellStyle name="제목 3 7" xfId="412"/>
    <cellStyle name="제목 4 2" xfId="413"/>
    <cellStyle name="제목 4 3" xfId="414"/>
    <cellStyle name="제목 4 4" xfId="415"/>
    <cellStyle name="제목 4 5" xfId="416"/>
    <cellStyle name="제목 4 6" xfId="417"/>
    <cellStyle name="제목 4 7" xfId="418"/>
    <cellStyle name="제목 5" xfId="419"/>
    <cellStyle name="제목 6" xfId="420"/>
    <cellStyle name="제목 7" xfId="421"/>
    <cellStyle name="제목 8" xfId="422"/>
    <cellStyle name="제목 9" xfId="423"/>
    <cellStyle name="좋음 2" xfId="424"/>
    <cellStyle name="좋음 3" xfId="425"/>
    <cellStyle name="좋음 4" xfId="426"/>
    <cellStyle name="좋음 5" xfId="427"/>
    <cellStyle name="좋음 6" xfId="428"/>
    <cellStyle name="좋음 7" xfId="429"/>
    <cellStyle name="출력 2" xfId="430"/>
    <cellStyle name="출력 3" xfId="431"/>
    <cellStyle name="출력 4" xfId="432"/>
    <cellStyle name="출력 5" xfId="433"/>
    <cellStyle name="출력 6" xfId="434"/>
    <cellStyle name="출력 7" xfId="435"/>
    <cellStyle name="콤마 [0]_12월월보" xfId="436"/>
    <cellStyle name="콤마_12월월보" xfId="437"/>
    <cellStyle name="통화 [0] 2" xfId="438"/>
    <cellStyle name="통화 [0] 3" xfId="439"/>
    <cellStyle name="통화 [0] 4" xfId="440"/>
    <cellStyle name="통화 [0] 5" xfId="441"/>
    <cellStyle name="표준" xfId="0" builtinId="0"/>
    <cellStyle name="표준 10" xfId="442"/>
    <cellStyle name="표준 10 2" xfId="443"/>
    <cellStyle name="표준 10 2 2" xfId="444"/>
    <cellStyle name="표준 10 2 3" xfId="445"/>
    <cellStyle name="표준 10 2 4" xfId="446"/>
    <cellStyle name="표준 10 2 5" xfId="548"/>
    <cellStyle name="표준 10 3" xfId="447"/>
    <cellStyle name="표준 10 4" xfId="448"/>
    <cellStyle name="표준 11" xfId="449"/>
    <cellStyle name="표준 11 2" xfId="450"/>
    <cellStyle name="표준 11 3" xfId="451"/>
    <cellStyle name="표준 11 4" xfId="452"/>
    <cellStyle name="표준 11 5" xfId="549"/>
    <cellStyle name="표준 12" xfId="453"/>
    <cellStyle name="표준 12 2" xfId="454"/>
    <cellStyle name="표준 12 3" xfId="455"/>
    <cellStyle name="표준 12 4" xfId="456"/>
    <cellStyle name="표준 12 5" xfId="550"/>
    <cellStyle name="표준 13" xfId="457"/>
    <cellStyle name="표준 14" xfId="458"/>
    <cellStyle name="표준 15" xfId="459"/>
    <cellStyle name="표준 15 2" xfId="460"/>
    <cellStyle name="표준 15 3" xfId="461"/>
    <cellStyle name="표준 15 4" xfId="462"/>
    <cellStyle name="표준 15 5" xfId="551"/>
    <cellStyle name="표준 2" xfId="463"/>
    <cellStyle name="표준 2 10" xfId="464"/>
    <cellStyle name="표준 2 11" xfId="465"/>
    <cellStyle name="표준 2 12" xfId="466"/>
    <cellStyle name="표준 2 13" xfId="467"/>
    <cellStyle name="표준 2 14" xfId="468"/>
    <cellStyle name="표준 2 15" xfId="469"/>
    <cellStyle name="표준 2 16" xfId="470"/>
    <cellStyle name="표준 2 17" xfId="540"/>
    <cellStyle name="표준 2 2" xfId="471"/>
    <cellStyle name="표준 2 2 10" xfId="552"/>
    <cellStyle name="표준 2 2 2" xfId="472"/>
    <cellStyle name="표준 2 2 2 2" xfId="473"/>
    <cellStyle name="표준 2 2 3" xfId="474"/>
    <cellStyle name="표준 2 2 4" xfId="475"/>
    <cellStyle name="표준 2 2 5" xfId="476"/>
    <cellStyle name="표준 2 2 6" xfId="477"/>
    <cellStyle name="표준 2 2 7" xfId="478"/>
    <cellStyle name="표준 2 2 8" xfId="479"/>
    <cellStyle name="표준 2 2 9" xfId="480"/>
    <cellStyle name="표준 2 3" xfId="481"/>
    <cellStyle name="표준 2 3 2" xfId="482"/>
    <cellStyle name="표준 2 3 2 2" xfId="483"/>
    <cellStyle name="표준 2 3 3" xfId="484"/>
    <cellStyle name="표준 2 4" xfId="485"/>
    <cellStyle name="표준 2 4 2" xfId="486"/>
    <cellStyle name="표준 2 5" xfId="487"/>
    <cellStyle name="표준 2 5 2" xfId="488"/>
    <cellStyle name="표준 2 6" xfId="489"/>
    <cellStyle name="표준 2 6 2" xfId="490"/>
    <cellStyle name="표준 2 6 3" xfId="491"/>
    <cellStyle name="표준 2 7" xfId="492"/>
    <cellStyle name="표준 2 7 2" xfId="493"/>
    <cellStyle name="표준 2 8" xfId="494"/>
    <cellStyle name="표준 2 8 2" xfId="495"/>
    <cellStyle name="표준 2 8 3" xfId="496"/>
    <cellStyle name="표준 2 8 4" xfId="497"/>
    <cellStyle name="표준 2 8 5" xfId="498"/>
    <cellStyle name="표준 2 8 6" xfId="553"/>
    <cellStyle name="표준 2 9" xfId="499"/>
    <cellStyle name="표준 2_2012년 7월분 시세외 세입징수보고서(남구)" xfId="500"/>
    <cellStyle name="표준 3" xfId="501"/>
    <cellStyle name="표준 3 10" xfId="502"/>
    <cellStyle name="표준 3 11" xfId="554"/>
    <cellStyle name="표준 3 12" xfId="555"/>
    <cellStyle name="표준 3 2" xfId="503"/>
    <cellStyle name="표준 3 2 2" xfId="504"/>
    <cellStyle name="표준 3 3" xfId="505"/>
    <cellStyle name="표준 3 4" xfId="506"/>
    <cellStyle name="표준 3 5" xfId="507"/>
    <cellStyle name="표준 3 6" xfId="508"/>
    <cellStyle name="표준 3 7" xfId="509"/>
    <cellStyle name="표준 3 8" xfId="510"/>
    <cellStyle name="표준 3 9" xfId="511"/>
    <cellStyle name="표준 4" xfId="512"/>
    <cellStyle name="표준 4 2" xfId="513"/>
    <cellStyle name="표준 4 3" xfId="514"/>
    <cellStyle name="표준 5" xfId="515"/>
    <cellStyle name="표준 5 2" xfId="516"/>
    <cellStyle name="표준 5 2 2" xfId="517"/>
    <cellStyle name="표준 5 2 3" xfId="518"/>
    <cellStyle name="표준 5 2 4" xfId="519"/>
    <cellStyle name="표준 5 2 5" xfId="557"/>
    <cellStyle name="표준 5 3" xfId="520"/>
    <cellStyle name="표준 5 4" xfId="521"/>
    <cellStyle name="표준 5 5" xfId="522"/>
    <cellStyle name="표준 5 6" xfId="523"/>
    <cellStyle name="표준 5 7" xfId="556"/>
    <cellStyle name="표준 6" xfId="524"/>
    <cellStyle name="표준 6 2" xfId="525"/>
    <cellStyle name="표준 6 2 2" xfId="526"/>
    <cellStyle name="표준 6 2 3" xfId="527"/>
    <cellStyle name="표준 6 2 4" xfId="528"/>
    <cellStyle name="표준 6 2 5" xfId="559"/>
    <cellStyle name="표준 6 3" xfId="529"/>
    <cellStyle name="표준 6 4" xfId="530"/>
    <cellStyle name="표준 6 5" xfId="531"/>
    <cellStyle name="표준 6 6" xfId="532"/>
    <cellStyle name="표준 6 7" xfId="558"/>
    <cellStyle name="표준 7" xfId="533"/>
    <cellStyle name="표준 8" xfId="534"/>
    <cellStyle name="표준 9" xfId="535"/>
    <cellStyle name="표준 9 2" xfId="536"/>
    <cellStyle name="표준 9 3" xfId="537"/>
    <cellStyle name="표준 9 4" xfId="538"/>
    <cellStyle name="표준 9 5" xfId="5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2FED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AFAFE"/>
      <rgbColor rgb="00FDFEC6"/>
      <rgbColor rgb="00FFE0D1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&#49464;&#50808;&#49688;&#51077;\00_&#51669;&#49688;&#48372;&#44256;\2019&#51669;&#49688;&#48372;&#44256;(2019)\11&#50900;\&#50641;&#49472;&#54028;&#51068;\2-03_&#48120;&#52628;&#54848;&#443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군구세외 일반회계 "/>
      <sheetName val="군구세외 특별회계"/>
      <sheetName val="군구 과목별"/>
      <sheetName val="시세외 특별회계(위임)"/>
    </sheetNames>
    <sheetDataSet>
      <sheetData sheetId="0">
        <row r="3">
          <cell r="L3" t="str">
            <v>미추홀구</v>
          </cell>
        </row>
        <row r="7">
          <cell r="I7">
            <v>16419384489</v>
          </cell>
        </row>
        <row r="8">
          <cell r="I8">
            <v>372061510</v>
          </cell>
        </row>
        <row r="9">
          <cell r="I9">
            <v>231950830</v>
          </cell>
        </row>
        <row r="10">
          <cell r="E10">
            <v>0</v>
          </cell>
          <cell r="F10" t="str">
            <v>0</v>
          </cell>
          <cell r="G10" t="str">
            <v>0</v>
          </cell>
          <cell r="H10" t="str">
            <v>0</v>
          </cell>
          <cell r="I10">
            <v>0</v>
          </cell>
          <cell r="K10" t="str">
            <v>0</v>
          </cell>
        </row>
        <row r="11">
          <cell r="E11">
            <v>166410000</v>
          </cell>
          <cell r="F11">
            <v>545690060</v>
          </cell>
          <cell r="G11">
            <v>313739230</v>
          </cell>
          <cell r="H11">
            <v>0</v>
          </cell>
          <cell r="I11">
            <v>231950830</v>
          </cell>
          <cell r="K11">
            <v>41558610</v>
          </cell>
        </row>
        <row r="12">
          <cell r="I12">
            <v>95228930</v>
          </cell>
        </row>
        <row r="13">
          <cell r="E13">
            <v>1100000000</v>
          </cell>
          <cell r="F13">
            <v>1168131110</v>
          </cell>
          <cell r="G13">
            <v>1123215590</v>
          </cell>
          <cell r="H13">
            <v>0</v>
          </cell>
          <cell r="I13">
            <v>44915520</v>
          </cell>
          <cell r="K13">
            <v>4796000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1258175000</v>
          </cell>
          <cell r="F20">
            <v>1325316272</v>
          </cell>
          <cell r="G20">
            <v>1275002862</v>
          </cell>
          <cell r="H20">
            <v>0</v>
          </cell>
          <cell r="I20">
            <v>50313410</v>
          </cell>
          <cell r="K20">
            <v>14754260</v>
          </cell>
        </row>
        <row r="21">
          <cell r="I21">
            <v>44462720</v>
          </cell>
        </row>
        <row r="22">
          <cell r="E22">
            <v>2000000000</v>
          </cell>
          <cell r="F22">
            <v>1733365540</v>
          </cell>
          <cell r="G22">
            <v>1720892370</v>
          </cell>
          <cell r="H22">
            <v>0</v>
          </cell>
          <cell r="I22">
            <v>12473170</v>
          </cell>
          <cell r="K22">
            <v>12473170</v>
          </cell>
        </row>
        <row r="23">
          <cell r="E23">
            <v>7530000000</v>
          </cell>
          <cell r="F23">
            <v>7357785720</v>
          </cell>
          <cell r="G23">
            <v>7328431430</v>
          </cell>
          <cell r="H23">
            <v>0</v>
          </cell>
          <cell r="I23">
            <v>29354290</v>
          </cell>
          <cell r="K23">
            <v>29354290</v>
          </cell>
        </row>
        <row r="24">
          <cell r="I24">
            <v>0</v>
          </cell>
        </row>
        <row r="25">
          <cell r="E25">
            <v>1354000000</v>
          </cell>
          <cell r="F25">
            <v>1226251030</v>
          </cell>
          <cell r="G25">
            <v>1223615770</v>
          </cell>
          <cell r="H25">
            <v>0</v>
          </cell>
          <cell r="I25">
            <v>2635260</v>
          </cell>
          <cell r="K25">
            <v>2528750</v>
          </cell>
        </row>
        <row r="26">
          <cell r="I26">
            <v>419030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E34">
            <v>289100000</v>
          </cell>
          <cell r="F34">
            <v>315162800</v>
          </cell>
          <cell r="G34">
            <v>314743770</v>
          </cell>
          <cell r="H34">
            <v>0</v>
          </cell>
          <cell r="I34">
            <v>419030</v>
          </cell>
          <cell r="K34">
            <v>419030</v>
          </cell>
        </row>
        <row r="35">
          <cell r="E35">
            <v>0</v>
          </cell>
          <cell r="I35">
            <v>0</v>
          </cell>
        </row>
        <row r="36">
          <cell r="I36">
            <v>0</v>
          </cell>
        </row>
        <row r="37">
          <cell r="E37">
            <v>6600000000</v>
          </cell>
          <cell r="F37">
            <v>9134147000</v>
          </cell>
          <cell r="G37">
            <v>9134147000</v>
          </cell>
          <cell r="H37">
            <v>0</v>
          </cell>
          <cell r="I37">
            <v>0</v>
          </cell>
          <cell r="K37">
            <v>0</v>
          </cell>
        </row>
        <row r="38">
          <cell r="E38">
            <v>700000000</v>
          </cell>
          <cell r="F38" t="str">
            <v>0</v>
          </cell>
          <cell r="G38" t="str">
            <v>0</v>
          </cell>
          <cell r="H38" t="str">
            <v>0</v>
          </cell>
          <cell r="I38">
            <v>0</v>
          </cell>
          <cell r="K38" t="str">
            <v>0</v>
          </cell>
        </row>
        <row r="39">
          <cell r="I39">
            <v>0</v>
          </cell>
        </row>
        <row r="40">
          <cell r="E40">
            <v>1062359000</v>
          </cell>
          <cell r="F40">
            <v>752967300</v>
          </cell>
          <cell r="G40">
            <v>752967300</v>
          </cell>
          <cell r="H40">
            <v>0</v>
          </cell>
          <cell r="I40">
            <v>0</v>
          </cell>
          <cell r="K40">
            <v>0</v>
          </cell>
        </row>
        <row r="41">
          <cell r="I41">
            <v>0</v>
          </cell>
        </row>
        <row r="42">
          <cell r="E42">
            <v>1450000000</v>
          </cell>
          <cell r="F42">
            <v>1565307687</v>
          </cell>
          <cell r="G42">
            <v>1565307687</v>
          </cell>
          <cell r="H42">
            <v>0</v>
          </cell>
          <cell r="I42">
            <v>0</v>
          </cell>
          <cell r="K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88000000</v>
          </cell>
          <cell r="F47">
            <v>26078662</v>
          </cell>
          <cell r="G47">
            <v>26078662</v>
          </cell>
          <cell r="H47">
            <v>0</v>
          </cell>
          <cell r="I47">
            <v>0</v>
          </cell>
          <cell r="K47">
            <v>0</v>
          </cell>
        </row>
        <row r="48">
          <cell r="I48">
            <v>16047322979</v>
          </cell>
        </row>
        <row r="49">
          <cell r="I49">
            <v>0</v>
          </cell>
        </row>
        <row r="50">
          <cell r="E50">
            <v>0</v>
          </cell>
          <cell r="F50" t="str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</row>
        <row r="51">
          <cell r="E51">
            <v>124609000</v>
          </cell>
          <cell r="F51">
            <v>73873180</v>
          </cell>
          <cell r="G51">
            <v>73873180</v>
          </cell>
          <cell r="H51">
            <v>0</v>
          </cell>
          <cell r="I51">
            <v>0</v>
          </cell>
          <cell r="K51">
            <v>0</v>
          </cell>
        </row>
        <row r="52">
          <cell r="E52">
            <v>50000000</v>
          </cell>
          <cell r="F52">
            <v>54711700</v>
          </cell>
          <cell r="G52">
            <v>54711700</v>
          </cell>
          <cell r="H52">
            <v>0</v>
          </cell>
          <cell r="I52">
            <v>0</v>
          </cell>
          <cell r="K52">
            <v>0</v>
          </cell>
        </row>
        <row r="53">
          <cell r="I53">
            <v>375783290</v>
          </cell>
        </row>
        <row r="54">
          <cell r="E54">
            <v>0</v>
          </cell>
          <cell r="F54">
            <v>158325000</v>
          </cell>
          <cell r="G54">
            <v>158325000</v>
          </cell>
          <cell r="H54">
            <v>0</v>
          </cell>
          <cell r="I54">
            <v>0</v>
          </cell>
          <cell r="K54">
            <v>0</v>
          </cell>
        </row>
        <row r="55">
          <cell r="E55">
            <v>757178000</v>
          </cell>
          <cell r="F55">
            <v>745797020</v>
          </cell>
          <cell r="G55">
            <v>370013730</v>
          </cell>
          <cell r="H55">
            <v>0</v>
          </cell>
          <cell r="I55">
            <v>375783290</v>
          </cell>
          <cell r="K55">
            <v>373005860</v>
          </cell>
        </row>
        <row r="56">
          <cell r="I56">
            <v>2161559490</v>
          </cell>
        </row>
        <row r="57">
          <cell r="E57">
            <v>138300000</v>
          </cell>
          <cell r="F57">
            <v>498239250</v>
          </cell>
          <cell r="G57">
            <v>193039400</v>
          </cell>
          <cell r="H57">
            <v>0</v>
          </cell>
          <cell r="I57">
            <v>305199850</v>
          </cell>
          <cell r="K57">
            <v>8904000</v>
          </cell>
        </row>
        <row r="58">
          <cell r="E58">
            <v>150000000</v>
          </cell>
          <cell r="F58">
            <v>126637020</v>
          </cell>
          <cell r="G58">
            <v>83366380</v>
          </cell>
          <cell r="H58">
            <v>0</v>
          </cell>
          <cell r="I58">
            <v>43270640</v>
          </cell>
          <cell r="K58">
            <v>6196410</v>
          </cell>
        </row>
        <row r="59">
          <cell r="E59">
            <v>124886000</v>
          </cell>
          <cell r="F59">
            <v>227843820</v>
          </cell>
          <cell r="G59">
            <v>183365230</v>
          </cell>
          <cell r="H59">
            <v>0</v>
          </cell>
          <cell r="I59">
            <v>44478590</v>
          </cell>
          <cell r="K59">
            <v>2805290</v>
          </cell>
        </row>
        <row r="61">
          <cell r="E61">
            <v>1743048000</v>
          </cell>
          <cell r="F61">
            <v>4165289230</v>
          </cell>
          <cell r="G61">
            <v>2396678820</v>
          </cell>
          <cell r="H61">
            <v>0</v>
          </cell>
          <cell r="I61">
            <v>1768610410</v>
          </cell>
          <cell r="K61">
            <v>205320660</v>
          </cell>
        </row>
        <row r="62">
          <cell r="I62">
            <v>52926403</v>
          </cell>
        </row>
        <row r="63">
          <cell r="E63">
            <v>119410000</v>
          </cell>
          <cell r="F63">
            <v>119527100</v>
          </cell>
          <cell r="G63">
            <v>119527100</v>
          </cell>
          <cell r="H63">
            <v>0</v>
          </cell>
          <cell r="I63">
            <v>0</v>
          </cell>
          <cell r="K63">
            <v>0</v>
          </cell>
        </row>
        <row r="64">
          <cell r="E64">
            <v>0</v>
          </cell>
          <cell r="F64">
            <v>724300</v>
          </cell>
          <cell r="G64">
            <v>724300</v>
          </cell>
          <cell r="H64">
            <v>0</v>
          </cell>
          <cell r="I64">
            <v>0</v>
          </cell>
          <cell r="K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</row>
        <row r="68">
          <cell r="E68">
            <v>670447000</v>
          </cell>
          <cell r="F68">
            <v>1826432619</v>
          </cell>
          <cell r="G68">
            <v>1773506216</v>
          </cell>
          <cell r="H68">
            <v>0</v>
          </cell>
          <cell r="I68">
            <v>52926403</v>
          </cell>
          <cell r="K68">
            <v>19408113</v>
          </cell>
        </row>
        <row r="69">
          <cell r="E69">
            <v>2100000000</v>
          </cell>
          <cell r="F69">
            <v>16128012750</v>
          </cell>
          <cell r="G69">
            <v>1638143324</v>
          </cell>
          <cell r="H69">
            <v>1032815630</v>
          </cell>
          <cell r="I69">
            <v>13457053796</v>
          </cell>
          <cell r="K69">
            <v>0</v>
          </cell>
        </row>
        <row r="70">
          <cell r="I70">
            <v>0</v>
          </cell>
        </row>
        <row r="71">
          <cell r="E71">
            <v>22943285000</v>
          </cell>
          <cell r="I71">
            <v>0</v>
          </cell>
        </row>
        <row r="72">
          <cell r="I72">
            <v>0</v>
          </cell>
        </row>
        <row r="73">
          <cell r="E73">
            <v>2000000000</v>
          </cell>
          <cell r="I73">
            <v>0</v>
          </cell>
        </row>
        <row r="74">
          <cell r="E74">
            <v>3100000000</v>
          </cell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1">
        <row r="3">
          <cell r="L3" t="str">
            <v>미추홀구</v>
          </cell>
        </row>
        <row r="7">
          <cell r="E7">
            <v>5345886830</v>
          </cell>
          <cell r="F7">
            <v>12847167327</v>
          </cell>
          <cell r="G7">
            <v>4540389375</v>
          </cell>
          <cell r="H7">
            <v>318234118</v>
          </cell>
          <cell r="I7">
            <v>7988543834</v>
          </cell>
        </row>
        <row r="8">
          <cell r="E8">
            <v>3085886830</v>
          </cell>
          <cell r="F8">
            <v>2321591740</v>
          </cell>
          <cell r="G8">
            <v>2294770930</v>
          </cell>
          <cell r="H8">
            <v>0</v>
          </cell>
          <cell r="I8">
            <v>26820810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E12">
            <v>2300000</v>
          </cell>
          <cell r="F12">
            <v>2227170</v>
          </cell>
          <cell r="G12">
            <v>2227170</v>
          </cell>
          <cell r="H12">
            <v>0</v>
          </cell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2300000</v>
          </cell>
          <cell r="F20">
            <v>2227170</v>
          </cell>
          <cell r="G20">
            <v>2227170</v>
          </cell>
          <cell r="I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F25">
            <v>0</v>
          </cell>
          <cell r="G25">
            <v>0</v>
          </cell>
          <cell r="I25">
            <v>0</v>
          </cell>
        </row>
        <row r="26">
          <cell r="E26">
            <v>2633060000</v>
          </cell>
          <cell r="F26">
            <v>1952216420</v>
          </cell>
          <cell r="G26">
            <v>1925395610</v>
          </cell>
          <cell r="H26">
            <v>0</v>
          </cell>
          <cell r="I26">
            <v>26820810</v>
          </cell>
        </row>
        <row r="27">
          <cell r="I27">
            <v>0</v>
          </cell>
        </row>
        <row r="28">
          <cell r="E28">
            <v>1750000000</v>
          </cell>
          <cell r="F28">
            <v>1572940910</v>
          </cell>
          <cell r="G28">
            <v>1546120100</v>
          </cell>
          <cell r="I28">
            <v>26820810</v>
          </cell>
          <cell r="K28">
            <v>26820810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E35">
            <v>883060000</v>
          </cell>
          <cell r="F35">
            <v>379275510</v>
          </cell>
          <cell r="G35">
            <v>379275510</v>
          </cell>
          <cell r="I35">
            <v>0</v>
          </cell>
        </row>
        <row r="36">
          <cell r="E36">
            <v>90000000</v>
          </cell>
          <cell r="F36">
            <v>47693000</v>
          </cell>
          <cell r="G36">
            <v>47693000</v>
          </cell>
          <cell r="H36">
            <v>0</v>
          </cell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E40">
            <v>90000000</v>
          </cell>
          <cell r="F40">
            <v>47693000</v>
          </cell>
          <cell r="G40">
            <v>47693000</v>
          </cell>
          <cell r="I40">
            <v>0</v>
          </cell>
        </row>
        <row r="41">
          <cell r="E41">
            <v>360526830</v>
          </cell>
          <cell r="F41">
            <v>319455150</v>
          </cell>
          <cell r="G41">
            <v>319455150</v>
          </cell>
          <cell r="H41">
            <v>0</v>
          </cell>
          <cell r="I41">
            <v>0</v>
          </cell>
        </row>
        <row r="42">
          <cell r="E42">
            <v>335526830</v>
          </cell>
          <cell r="F42">
            <v>319455150</v>
          </cell>
          <cell r="G42">
            <v>319455150</v>
          </cell>
          <cell r="H42">
            <v>0</v>
          </cell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25000000</v>
          </cell>
          <cell r="I47">
            <v>0</v>
          </cell>
        </row>
        <row r="48">
          <cell r="E48">
            <v>2260000000</v>
          </cell>
          <cell r="F48">
            <v>10525575587</v>
          </cell>
          <cell r="G48">
            <v>2245618445</v>
          </cell>
          <cell r="H48">
            <v>318234118</v>
          </cell>
          <cell r="I48">
            <v>7961723024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E56">
            <v>1500000000</v>
          </cell>
          <cell r="F56">
            <v>2210072590</v>
          </cell>
          <cell r="G56">
            <v>1615140590</v>
          </cell>
          <cell r="H56">
            <v>0</v>
          </cell>
          <cell r="I56">
            <v>594932000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E61">
            <v>1500000000</v>
          </cell>
          <cell r="F61">
            <v>2210072590</v>
          </cell>
          <cell r="G61">
            <v>1615140590</v>
          </cell>
          <cell r="I61">
            <v>594932000</v>
          </cell>
          <cell r="K61">
            <v>141136000</v>
          </cell>
        </row>
        <row r="62">
          <cell r="E62">
            <v>30000000</v>
          </cell>
          <cell r="F62">
            <v>391665978</v>
          </cell>
          <cell r="G62">
            <v>42215810</v>
          </cell>
          <cell r="H62">
            <v>13793090</v>
          </cell>
          <cell r="I62">
            <v>335657078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0</v>
          </cell>
        </row>
        <row r="67">
          <cell r="I67">
            <v>0</v>
          </cell>
        </row>
        <row r="68">
          <cell r="E68">
            <v>30000000</v>
          </cell>
          <cell r="F68">
            <v>391665978</v>
          </cell>
          <cell r="G68">
            <v>42215810</v>
          </cell>
          <cell r="H68">
            <v>13793090</v>
          </cell>
          <cell r="I68">
            <v>335657078</v>
          </cell>
          <cell r="K68">
            <v>0</v>
          </cell>
        </row>
        <row r="69">
          <cell r="E69">
            <v>730000000</v>
          </cell>
          <cell r="F69">
            <v>7923837019</v>
          </cell>
          <cell r="G69">
            <v>588262045</v>
          </cell>
          <cell r="H69">
            <v>304441028</v>
          </cell>
          <cell r="I69">
            <v>7031133946</v>
          </cell>
        </row>
        <row r="70">
          <cell r="E70">
            <v>8395291000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E71">
            <v>8197407000</v>
          </cell>
          <cell r="I71">
            <v>0</v>
          </cell>
        </row>
        <row r="72">
          <cell r="E72">
            <v>197884000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E73">
            <v>172860000</v>
          </cell>
          <cell r="I73">
            <v>0</v>
          </cell>
        </row>
        <row r="74">
          <cell r="E74">
            <v>25024000</v>
          </cell>
          <cell r="I74">
            <v>0</v>
          </cell>
        </row>
        <row r="75"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F80">
            <v>0</v>
          </cell>
          <cell r="G80">
            <v>0</v>
          </cell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R87"/>
  <sheetViews>
    <sheetView showGridLines="0" zoomScaleNormal="100" workbookViewId="0">
      <pane xSplit="4" ySplit="7" topLeftCell="E8" activePane="bottomRight" state="frozen"/>
      <selection activeCell="G18" sqref="G18"/>
      <selection pane="topRight" activeCell="G18" sqref="G18"/>
      <selection pane="bottomLeft" activeCell="G18" sqref="G18"/>
      <selection pane="bottomRight" activeCell="D14" sqref="D14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4" width="4" style="4" customWidth="1"/>
    <col min="15" max="17" width="4.6640625" style="4" customWidth="1"/>
    <col min="18" max="18" width="4.6640625" style="5" customWidth="1"/>
    <col min="19" max="16384" width="8.88671875" style="4"/>
  </cols>
  <sheetData>
    <row r="1" spans="2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2:18" ht="28.5" customHeight="1">
      <c r="B2" s="115" t="s">
        <v>112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2:18" ht="22.5" customHeight="1">
      <c r="B3" s="6"/>
      <c r="C3" s="2"/>
      <c r="D3" s="2"/>
      <c r="E3" s="3"/>
      <c r="F3" s="3"/>
      <c r="G3" s="3"/>
      <c r="H3" s="3"/>
      <c r="K3" s="7" t="s">
        <v>57</v>
      </c>
      <c r="L3" s="99" t="str">
        <f>'[1]군구세외 일반회계 '!$L$3:$M$3</f>
        <v>미추홀구</v>
      </c>
      <c r="M3" s="100"/>
    </row>
    <row r="4" spans="2:18" s="9" customFormat="1" ht="18.75" customHeight="1" thickBot="1">
      <c r="B4" s="116" t="s">
        <v>113</v>
      </c>
      <c r="C4" s="116"/>
      <c r="D4" s="116"/>
      <c r="E4" s="8"/>
      <c r="F4" s="8"/>
      <c r="G4" s="8"/>
      <c r="H4" s="8"/>
      <c r="I4" s="8"/>
      <c r="J4" s="8"/>
      <c r="K4" s="8"/>
      <c r="L4" s="109" t="s">
        <v>61</v>
      </c>
      <c r="M4" s="109"/>
      <c r="N4" s="9">
        <f>COUNTIF(N7:R105,"err")</f>
        <v>0</v>
      </c>
      <c r="R4" s="10"/>
    </row>
    <row r="5" spans="2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1" t="s">
        <v>60</v>
      </c>
      <c r="M5" s="102"/>
      <c r="N5" s="17" t="s">
        <v>96</v>
      </c>
      <c r="O5" s="18"/>
      <c r="P5" s="18"/>
      <c r="Q5" s="18"/>
      <c r="R5" s="18"/>
    </row>
    <row r="6" spans="2:18" s="19" customFormat="1" ht="24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97</v>
      </c>
      <c r="O6" s="18" t="s">
        <v>98</v>
      </c>
      <c r="P6" s="18" t="s">
        <v>99</v>
      </c>
      <c r="Q6" s="18" t="s">
        <v>100</v>
      </c>
      <c r="R6" s="18" t="s">
        <v>106</v>
      </c>
    </row>
    <row r="7" spans="2:18" s="29" customFormat="1" ht="20.100000000000001" customHeight="1" thickBot="1">
      <c r="B7" s="110" t="s">
        <v>62</v>
      </c>
      <c r="C7" s="111"/>
      <c r="D7" s="111"/>
      <c r="E7" s="40">
        <f>E8+E48</f>
        <v>29575922000</v>
      </c>
      <c r="F7" s="40">
        <f>F8+F48</f>
        <v>49275616170</v>
      </c>
      <c r="G7" s="40">
        <f>G8+G48</f>
        <v>31823416051</v>
      </c>
      <c r="H7" s="40">
        <f>H8+H48</f>
        <v>1032815630</v>
      </c>
      <c r="I7" s="40">
        <f>F7-G7-H7</f>
        <v>16419384489</v>
      </c>
      <c r="J7" s="40">
        <f>I7-K7</f>
        <v>15697860046</v>
      </c>
      <c r="K7" s="40">
        <f>K8+K48</f>
        <v>721524443</v>
      </c>
      <c r="L7" s="41">
        <f>IF(E7=0,0,+(G7/E7)*100)</f>
        <v>107.599066737463</v>
      </c>
      <c r="M7" s="42">
        <f>IF(F7=0,0,+(G7/F7)*100)</f>
        <v>64.582482218405517</v>
      </c>
      <c r="N7" s="27" t="str">
        <f>IF(E7=E8+E48,"","err")</f>
        <v/>
      </c>
      <c r="O7" s="28" t="str">
        <f t="shared" ref="O7:Q7" si="0">IF(F7=F8+F48,"","err")</f>
        <v/>
      </c>
      <c r="P7" s="28" t="str">
        <f t="shared" si="0"/>
        <v/>
      </c>
      <c r="Q7" s="28" t="str">
        <f t="shared" si="0"/>
        <v/>
      </c>
      <c r="R7" s="28" t="str">
        <f>IF(I7='[1]군구세외 일반회계 '!I7,"","err")</f>
        <v/>
      </c>
    </row>
    <row r="8" spans="2:18" s="29" customFormat="1" ht="20.100000000000001" customHeight="1">
      <c r="B8" s="103" t="s">
        <v>41</v>
      </c>
      <c r="C8" s="104"/>
      <c r="D8" s="104"/>
      <c r="E8" s="31">
        <f>E9+E12+E21+E26+E36+E41</f>
        <v>23598044000</v>
      </c>
      <c r="F8" s="31">
        <f>F9+F12+F21+F26+F36+F41</f>
        <v>25150203181</v>
      </c>
      <c r="G8" s="31">
        <f>G9+G12+G21+G26+G36+G41</f>
        <v>24778141671</v>
      </c>
      <c r="H8" s="31">
        <f>H9+H12+H21+H26+H36+H41</f>
        <v>0</v>
      </c>
      <c r="I8" s="31">
        <f>F8-G8-H8</f>
        <v>372061510</v>
      </c>
      <c r="J8" s="31">
        <f t="shared" ref="J8:J71" si="1">I8-K8</f>
        <v>266177400</v>
      </c>
      <c r="K8" s="31">
        <f>K9+K12+K21+K26+K36+K41</f>
        <v>105884110</v>
      </c>
      <c r="L8" s="43">
        <f t="shared" ref="L8:L68" si="2">IF(E8=0,0,+(G8/E8)*100)</f>
        <v>105.00082833560273</v>
      </c>
      <c r="M8" s="32">
        <f t="shared" ref="M8:M68" si="3">IF(F8=0,0,+(G8/F8)*100)</f>
        <v>98.520642130314556</v>
      </c>
      <c r="N8" s="27" t="str">
        <f>IF(E8=SUM(E9,E12,E21,E26,E36,E41),"","err")</f>
        <v/>
      </c>
      <c r="O8" s="28" t="str">
        <f t="shared" ref="O8:Q8" si="4">IF(F8=SUM(F9,F12,F21,F26,F36,F41),"","err")</f>
        <v/>
      </c>
      <c r="P8" s="28" t="str">
        <f t="shared" si="4"/>
        <v/>
      </c>
      <c r="Q8" s="28" t="str">
        <f t="shared" si="4"/>
        <v/>
      </c>
      <c r="R8" s="28" t="str">
        <f>IF(I8='[1]군구세외 일반회계 '!I8,"","err")</f>
        <v/>
      </c>
    </row>
    <row r="9" spans="2:18" s="29" customFormat="1" ht="20.100000000000001" customHeight="1">
      <c r="B9" s="44" t="s">
        <v>26</v>
      </c>
      <c r="C9" s="45"/>
      <c r="D9" s="45"/>
      <c r="E9" s="46">
        <f>SUM(E10:E11)</f>
        <v>166410000</v>
      </c>
      <c r="F9" s="46">
        <f>SUM(F10:F11)</f>
        <v>545690060</v>
      </c>
      <c r="G9" s="46">
        <f>SUM(G10:G11)</f>
        <v>313739230</v>
      </c>
      <c r="H9" s="46">
        <f>SUM(H10:H11)</f>
        <v>0</v>
      </c>
      <c r="I9" s="46">
        <f>F9-G9-H9</f>
        <v>231950830</v>
      </c>
      <c r="J9" s="47">
        <f t="shared" si="1"/>
        <v>190392220</v>
      </c>
      <c r="K9" s="47">
        <f>SUM(K10:K11)</f>
        <v>41558610</v>
      </c>
      <c r="L9" s="48">
        <f t="shared" si="2"/>
        <v>188.53388017547022</v>
      </c>
      <c r="M9" s="49">
        <f t="shared" si="3"/>
        <v>57.494034250871273</v>
      </c>
      <c r="N9" s="27" t="str">
        <f>IF(E9=SUM(E10:E11),"","err")</f>
        <v/>
      </c>
      <c r="O9" s="28" t="str">
        <f t="shared" ref="O9:Q9" si="5">IF(F9=SUM(F10:F11),"","err")</f>
        <v/>
      </c>
      <c r="P9" s="28" t="str">
        <f t="shared" si="5"/>
        <v/>
      </c>
      <c r="Q9" s="28" t="str">
        <f t="shared" si="5"/>
        <v/>
      </c>
      <c r="R9" s="28" t="str">
        <f>IF(I9='[1]군구세외 일반회계 '!I9,"","err")</f>
        <v/>
      </c>
    </row>
    <row r="10" spans="2:18" s="29" customFormat="1" ht="20.100000000000001" customHeight="1">
      <c r="B10" s="105"/>
      <c r="C10" s="36" t="s">
        <v>27</v>
      </c>
      <c r="D10" s="36"/>
      <c r="E10" s="30">
        <f>'[1]군구세외 일반회계 '!E10</f>
        <v>0</v>
      </c>
      <c r="F10" s="30" t="str">
        <f>'[1]군구세외 일반회계 '!F10</f>
        <v>0</v>
      </c>
      <c r="G10" s="30" t="str">
        <f>'[1]군구세외 일반회계 '!G10</f>
        <v>0</v>
      </c>
      <c r="H10" s="30" t="str">
        <f>'[1]군구세외 일반회계 '!H10</f>
        <v>0</v>
      </c>
      <c r="I10" s="50">
        <f>F10-G10-H10</f>
        <v>0</v>
      </c>
      <c r="J10" s="51">
        <f t="shared" si="1"/>
        <v>0</v>
      </c>
      <c r="K10" s="51" t="str">
        <f>'[1]군구세외 일반회계 '!K10</f>
        <v>0</v>
      </c>
      <c r="L10" s="52">
        <f t="shared" si="2"/>
        <v>0</v>
      </c>
      <c r="M10" s="53" t="e">
        <f t="shared" si="3"/>
        <v>#DIV/0!</v>
      </c>
      <c r="N10" s="27"/>
      <c r="O10" s="28"/>
      <c r="P10" s="28"/>
      <c r="Q10" s="28"/>
      <c r="R10" s="28" t="str">
        <f>IF(I10='[1]군구세외 일반회계 '!I10,"","err")</f>
        <v/>
      </c>
    </row>
    <row r="11" spans="2:18" s="29" customFormat="1" ht="20.100000000000001" customHeight="1">
      <c r="B11" s="106"/>
      <c r="C11" s="36" t="s">
        <v>28</v>
      </c>
      <c r="D11" s="36"/>
      <c r="E11" s="30">
        <f>'[1]군구세외 일반회계 '!E11</f>
        <v>166410000</v>
      </c>
      <c r="F11" s="30">
        <f>'[1]군구세외 일반회계 '!F11</f>
        <v>545690060</v>
      </c>
      <c r="G11" s="30">
        <f>'[1]군구세외 일반회계 '!G11</f>
        <v>313739230</v>
      </c>
      <c r="H11" s="30">
        <f>'[1]군구세외 일반회계 '!H11</f>
        <v>0</v>
      </c>
      <c r="I11" s="50">
        <f t="shared" ref="I11:I77" si="6">F11-G11-H11</f>
        <v>231950830</v>
      </c>
      <c r="J11" s="51">
        <f t="shared" si="1"/>
        <v>190392220</v>
      </c>
      <c r="K11" s="51">
        <f>'[1]군구세외 일반회계 '!K11</f>
        <v>41558610</v>
      </c>
      <c r="L11" s="52">
        <f t="shared" si="2"/>
        <v>188.53388017547022</v>
      </c>
      <c r="M11" s="53">
        <f t="shared" si="3"/>
        <v>57.494034250871273</v>
      </c>
      <c r="N11" s="27"/>
      <c r="O11" s="77" t="str">
        <f>IF(I11=(F11-G11),"","err")</f>
        <v/>
      </c>
      <c r="P11" s="28"/>
      <c r="Q11" s="28"/>
      <c r="R11" s="28" t="str">
        <f>IF(I11='[1]군구세외 일반회계 '!I11,"","err")</f>
        <v/>
      </c>
    </row>
    <row r="12" spans="2:18" s="29" customFormat="1" ht="20.100000000000001" customHeight="1">
      <c r="B12" s="44" t="s">
        <v>29</v>
      </c>
      <c r="C12" s="45"/>
      <c r="D12" s="45"/>
      <c r="E12" s="46">
        <f>SUM(E13:E20)</f>
        <v>2358175000</v>
      </c>
      <c r="F12" s="46">
        <f>SUM(F13:F20)</f>
        <v>2493447382</v>
      </c>
      <c r="G12" s="46">
        <f>SUM(G13:G20)</f>
        <v>2398218452</v>
      </c>
      <c r="H12" s="46">
        <f>SUM(H13:H20)</f>
        <v>0</v>
      </c>
      <c r="I12" s="46">
        <f t="shared" si="6"/>
        <v>95228930</v>
      </c>
      <c r="J12" s="47">
        <f t="shared" si="1"/>
        <v>75678670</v>
      </c>
      <c r="K12" s="47">
        <f>SUM(K13:K20)</f>
        <v>19550260</v>
      </c>
      <c r="L12" s="48">
        <f t="shared" si="2"/>
        <v>101.698069566508</v>
      </c>
      <c r="M12" s="49">
        <f t="shared" si="3"/>
        <v>96.180832581932535</v>
      </c>
      <c r="N12" s="27" t="str">
        <f>IF(E12=SUM(E13:E20),"","err")</f>
        <v/>
      </c>
      <c r="O12" s="28" t="str">
        <f t="shared" ref="O12:Q12" si="7">IF(F12=SUM(F13:F20),"","err")</f>
        <v/>
      </c>
      <c r="P12" s="28" t="str">
        <f t="shared" si="7"/>
        <v/>
      </c>
      <c r="Q12" s="28" t="str">
        <f t="shared" si="7"/>
        <v/>
      </c>
      <c r="R12" s="28" t="str">
        <f>IF(I12='[1]군구세외 일반회계 '!I12,"","err")</f>
        <v/>
      </c>
    </row>
    <row r="13" spans="2:18" s="29" customFormat="1" ht="20.100000000000001" customHeight="1">
      <c r="B13" s="105" t="s">
        <v>0</v>
      </c>
      <c r="C13" s="36" t="s">
        <v>65</v>
      </c>
      <c r="D13" s="36"/>
      <c r="E13" s="30">
        <f>'[1]군구세외 일반회계 '!E13</f>
        <v>1100000000</v>
      </c>
      <c r="F13" s="30">
        <f>'[1]군구세외 일반회계 '!F13</f>
        <v>1168131110</v>
      </c>
      <c r="G13" s="30">
        <f>'[1]군구세외 일반회계 '!G13</f>
        <v>1123215590</v>
      </c>
      <c r="H13" s="30">
        <f>'[1]군구세외 일반회계 '!H13</f>
        <v>0</v>
      </c>
      <c r="I13" s="50">
        <f t="shared" si="6"/>
        <v>44915520</v>
      </c>
      <c r="J13" s="51">
        <f t="shared" si="1"/>
        <v>40119520</v>
      </c>
      <c r="K13" s="51">
        <f>'[1]군구세외 일반회계 '!K13</f>
        <v>4796000</v>
      </c>
      <c r="L13" s="52">
        <f>IF(E13=0,0,+(G13/E13)*100)</f>
        <v>102.11050818181818</v>
      </c>
      <c r="M13" s="53">
        <f t="shared" si="3"/>
        <v>96.154924766963873</v>
      </c>
      <c r="N13" s="27"/>
      <c r="O13" s="28"/>
      <c r="P13" s="28"/>
      <c r="Q13" s="28"/>
      <c r="R13" s="28" t="str">
        <f>IF(I13='[1]군구세외 일반회계 '!I13,"","err")</f>
        <v/>
      </c>
    </row>
    <row r="14" spans="2:18" s="29" customFormat="1" ht="20.100000000000001" customHeight="1">
      <c r="B14" s="97"/>
      <c r="C14" s="36" t="s">
        <v>66</v>
      </c>
      <c r="D14" s="36"/>
      <c r="E14" s="30">
        <f>'[1]군구세외 일반회계 '!E14</f>
        <v>0</v>
      </c>
      <c r="F14" s="30">
        <f>'[1]군구세외 일반회계 '!F14</f>
        <v>0</v>
      </c>
      <c r="G14" s="30">
        <f>'[1]군구세외 일반회계 '!G14</f>
        <v>0</v>
      </c>
      <c r="H14" s="30">
        <f>'[1]군구세외 일반회계 '!H14</f>
        <v>0</v>
      </c>
      <c r="I14" s="50">
        <f t="shared" si="6"/>
        <v>0</v>
      </c>
      <c r="J14" s="51">
        <f t="shared" si="1"/>
        <v>0</v>
      </c>
      <c r="K14" s="51">
        <f>'[1]군구세외 일반회계 '!K14</f>
        <v>0</v>
      </c>
      <c r="L14" s="52">
        <f t="shared" si="2"/>
        <v>0</v>
      </c>
      <c r="M14" s="53">
        <f t="shared" si="3"/>
        <v>0</v>
      </c>
      <c r="N14" s="27"/>
      <c r="O14" s="28"/>
      <c r="P14" s="28"/>
      <c r="Q14" s="28"/>
      <c r="R14" s="28" t="str">
        <f>IF(I14='[1]군구세외 일반회계 '!I14,"","err")</f>
        <v/>
      </c>
    </row>
    <row r="15" spans="2:18" s="29" customFormat="1" ht="20.100000000000001" customHeight="1">
      <c r="B15" s="97"/>
      <c r="C15" s="36" t="s">
        <v>7</v>
      </c>
      <c r="D15" s="36"/>
      <c r="E15" s="30">
        <f>'[1]군구세외 일반회계 '!E15</f>
        <v>0</v>
      </c>
      <c r="F15" s="30">
        <f>'[1]군구세외 일반회계 '!F15</f>
        <v>0</v>
      </c>
      <c r="G15" s="30">
        <f>'[1]군구세외 일반회계 '!G15</f>
        <v>0</v>
      </c>
      <c r="H15" s="30">
        <f>'[1]군구세외 일반회계 '!H15</f>
        <v>0</v>
      </c>
      <c r="I15" s="50">
        <f t="shared" si="6"/>
        <v>0</v>
      </c>
      <c r="J15" s="51">
        <f t="shared" si="1"/>
        <v>0</v>
      </c>
      <c r="K15" s="51">
        <f>'[1]군구세외 일반회계 '!K15</f>
        <v>0</v>
      </c>
      <c r="L15" s="52">
        <f t="shared" si="2"/>
        <v>0</v>
      </c>
      <c r="M15" s="53">
        <f t="shared" si="3"/>
        <v>0</v>
      </c>
      <c r="N15" s="27"/>
      <c r="O15" s="28"/>
      <c r="P15" s="28"/>
      <c r="Q15" s="28"/>
      <c r="R15" s="28" t="str">
        <f>IF(I15='[1]군구세외 일반회계 '!I15,"","err")</f>
        <v/>
      </c>
    </row>
    <row r="16" spans="2:18" s="29" customFormat="1" ht="20.100000000000001" customHeight="1">
      <c r="B16" s="97"/>
      <c r="C16" s="36" t="s">
        <v>8</v>
      </c>
      <c r="D16" s="36"/>
      <c r="E16" s="30">
        <f>'[1]군구세외 일반회계 '!E16</f>
        <v>0</v>
      </c>
      <c r="F16" s="30">
        <f>'[1]군구세외 일반회계 '!F16</f>
        <v>0</v>
      </c>
      <c r="G16" s="30">
        <f>'[1]군구세외 일반회계 '!G16</f>
        <v>0</v>
      </c>
      <c r="H16" s="30">
        <f>'[1]군구세외 일반회계 '!H16</f>
        <v>0</v>
      </c>
      <c r="I16" s="50">
        <f t="shared" si="6"/>
        <v>0</v>
      </c>
      <c r="J16" s="51">
        <f t="shared" si="1"/>
        <v>0</v>
      </c>
      <c r="K16" s="51">
        <f>'[1]군구세외 일반회계 '!K16</f>
        <v>0</v>
      </c>
      <c r="L16" s="52">
        <f t="shared" si="2"/>
        <v>0</v>
      </c>
      <c r="M16" s="53">
        <f t="shared" si="3"/>
        <v>0</v>
      </c>
      <c r="N16" s="27"/>
      <c r="O16" s="28"/>
      <c r="P16" s="28"/>
      <c r="Q16" s="28"/>
      <c r="R16" s="28" t="str">
        <f>IF(I16='[1]군구세외 일반회계 '!I16,"","err")</f>
        <v/>
      </c>
    </row>
    <row r="17" spans="2:18" s="29" customFormat="1" ht="20.100000000000001" customHeight="1">
      <c r="B17" s="97"/>
      <c r="C17" s="36" t="s">
        <v>36</v>
      </c>
      <c r="D17" s="36"/>
      <c r="E17" s="30">
        <f>'[1]군구세외 일반회계 '!E17</f>
        <v>0</v>
      </c>
      <c r="F17" s="30">
        <f>'[1]군구세외 일반회계 '!F17</f>
        <v>0</v>
      </c>
      <c r="G17" s="30">
        <f>'[1]군구세외 일반회계 '!G17</f>
        <v>0</v>
      </c>
      <c r="H17" s="30">
        <f>'[1]군구세외 일반회계 '!H17</f>
        <v>0</v>
      </c>
      <c r="I17" s="50">
        <f t="shared" si="6"/>
        <v>0</v>
      </c>
      <c r="J17" s="51">
        <f t="shared" si="1"/>
        <v>0</v>
      </c>
      <c r="K17" s="51">
        <f>'[1]군구세외 일반회계 '!K17</f>
        <v>0</v>
      </c>
      <c r="L17" s="52">
        <f t="shared" si="2"/>
        <v>0</v>
      </c>
      <c r="M17" s="53">
        <f t="shared" si="3"/>
        <v>0</v>
      </c>
      <c r="N17" s="27"/>
      <c r="O17" s="28"/>
      <c r="P17" s="28"/>
      <c r="Q17" s="28"/>
      <c r="R17" s="28" t="str">
        <f>IF(I17='[1]군구세외 일반회계 '!I17,"","err")</f>
        <v/>
      </c>
    </row>
    <row r="18" spans="2:18" s="29" customFormat="1" ht="20.100000000000001" customHeight="1">
      <c r="B18" s="97"/>
      <c r="C18" s="36" t="s">
        <v>37</v>
      </c>
      <c r="D18" s="36"/>
      <c r="E18" s="30">
        <f>'[1]군구세외 일반회계 '!E18</f>
        <v>0</v>
      </c>
      <c r="F18" s="30">
        <f>'[1]군구세외 일반회계 '!F18</f>
        <v>0</v>
      </c>
      <c r="G18" s="30">
        <f>'[1]군구세외 일반회계 '!G18</f>
        <v>0</v>
      </c>
      <c r="H18" s="30">
        <f>'[1]군구세외 일반회계 '!H18</f>
        <v>0</v>
      </c>
      <c r="I18" s="50">
        <f t="shared" si="6"/>
        <v>0</v>
      </c>
      <c r="J18" s="51">
        <f t="shared" si="1"/>
        <v>0</v>
      </c>
      <c r="K18" s="51">
        <f>'[1]군구세외 일반회계 '!K18</f>
        <v>0</v>
      </c>
      <c r="L18" s="52">
        <f t="shared" si="2"/>
        <v>0</v>
      </c>
      <c r="M18" s="53">
        <f>IF(F18=0,0,+(G18/F18)*100)</f>
        <v>0</v>
      </c>
      <c r="N18" s="27"/>
      <c r="O18" s="28"/>
      <c r="P18" s="28"/>
      <c r="Q18" s="28"/>
      <c r="R18" s="28" t="str">
        <f>IF(I18='[1]군구세외 일반회계 '!I18,"","err")</f>
        <v/>
      </c>
    </row>
    <row r="19" spans="2:18" s="29" customFormat="1" ht="20.100000000000001" customHeight="1">
      <c r="B19" s="97"/>
      <c r="C19" s="36" t="s">
        <v>38</v>
      </c>
      <c r="D19" s="36"/>
      <c r="E19" s="30">
        <f>'[1]군구세외 일반회계 '!E19</f>
        <v>0</v>
      </c>
      <c r="F19" s="30">
        <f>'[1]군구세외 일반회계 '!F19</f>
        <v>0</v>
      </c>
      <c r="G19" s="30">
        <f>'[1]군구세외 일반회계 '!G19</f>
        <v>0</v>
      </c>
      <c r="H19" s="30">
        <f>'[1]군구세외 일반회계 '!H19</f>
        <v>0</v>
      </c>
      <c r="I19" s="50">
        <f>F19-G19-H19</f>
        <v>0</v>
      </c>
      <c r="J19" s="51">
        <f t="shared" si="1"/>
        <v>0</v>
      </c>
      <c r="K19" s="51">
        <f>'[1]군구세외 일반회계 '!K19</f>
        <v>0</v>
      </c>
      <c r="L19" s="52">
        <f t="shared" si="2"/>
        <v>0</v>
      </c>
      <c r="M19" s="53">
        <f t="shared" si="3"/>
        <v>0</v>
      </c>
      <c r="N19" s="27"/>
      <c r="O19" s="28"/>
      <c r="P19" s="28"/>
      <c r="Q19" s="28"/>
      <c r="R19" s="28" t="str">
        <f>IF(I19='[1]군구세외 일반회계 '!I19,"","err")</f>
        <v/>
      </c>
    </row>
    <row r="20" spans="2:18" s="29" customFormat="1" ht="20.100000000000001" customHeight="1">
      <c r="B20" s="106"/>
      <c r="C20" s="36" t="s">
        <v>39</v>
      </c>
      <c r="D20" s="36"/>
      <c r="E20" s="30">
        <f>'[1]군구세외 일반회계 '!E20</f>
        <v>1258175000</v>
      </c>
      <c r="F20" s="30">
        <f>'[1]군구세외 일반회계 '!F20</f>
        <v>1325316272</v>
      </c>
      <c r="G20" s="30">
        <f>'[1]군구세외 일반회계 '!G20</f>
        <v>1275002862</v>
      </c>
      <c r="H20" s="30">
        <f>'[1]군구세외 일반회계 '!H20</f>
        <v>0</v>
      </c>
      <c r="I20" s="50">
        <f t="shared" si="6"/>
        <v>50313410</v>
      </c>
      <c r="J20" s="51">
        <f t="shared" si="1"/>
        <v>35559150</v>
      </c>
      <c r="K20" s="51">
        <f>'[1]군구세외 일반회계 '!K20</f>
        <v>14754260</v>
      </c>
      <c r="L20" s="52">
        <f t="shared" si="2"/>
        <v>101.33748182883939</v>
      </c>
      <c r="M20" s="53">
        <f t="shared" si="3"/>
        <v>96.203667678200816</v>
      </c>
      <c r="N20" s="27"/>
      <c r="O20" s="28"/>
      <c r="P20" s="28"/>
      <c r="Q20" s="28"/>
      <c r="R20" s="28" t="str">
        <f>IF(I20='[1]군구세외 일반회계 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10884000000</v>
      </c>
      <c r="F21" s="46">
        <f>SUM(F22:F25)</f>
        <v>10317402290</v>
      </c>
      <c r="G21" s="46">
        <f>SUM(G22:G25)</f>
        <v>10272939570</v>
      </c>
      <c r="H21" s="46">
        <f>SUM(H22:H25)</f>
        <v>0</v>
      </c>
      <c r="I21" s="46">
        <f t="shared" si="6"/>
        <v>44462720</v>
      </c>
      <c r="J21" s="47">
        <f t="shared" si="1"/>
        <v>106510</v>
      </c>
      <c r="K21" s="47">
        <f>SUM(K22:K25)</f>
        <v>44356210</v>
      </c>
      <c r="L21" s="48">
        <f t="shared" si="2"/>
        <v>94.385699834619629</v>
      </c>
      <c r="M21" s="49">
        <f t="shared" si="3"/>
        <v>99.569051213180913</v>
      </c>
      <c r="N21" s="27" t="str">
        <f>IF(E21=SUM(E22:E25),"","err")</f>
        <v/>
      </c>
      <c r="O21" s="28" t="str">
        <f t="shared" ref="O21:Q21" si="8">IF(F21=SUM(F22:F25),"","err")</f>
        <v/>
      </c>
      <c r="P21" s="28" t="str">
        <f t="shared" si="8"/>
        <v/>
      </c>
      <c r="Q21" s="28" t="str">
        <f t="shared" si="8"/>
        <v/>
      </c>
      <c r="R21" s="28" t="str">
        <f>IF(I21='[1]군구세외 일반회계 '!I21,"","err")</f>
        <v/>
      </c>
    </row>
    <row r="22" spans="2:18" s="29" customFormat="1" ht="20.100000000000001" customHeight="1">
      <c r="B22" s="105"/>
      <c r="C22" s="36" t="s">
        <v>49</v>
      </c>
      <c r="D22" s="36"/>
      <c r="E22" s="30">
        <f>'[1]군구세외 일반회계 '!E22</f>
        <v>2000000000</v>
      </c>
      <c r="F22" s="30">
        <f>'[1]군구세외 일반회계 '!F22</f>
        <v>1733365540</v>
      </c>
      <c r="G22" s="30">
        <f>'[1]군구세외 일반회계 '!G22</f>
        <v>1720892370</v>
      </c>
      <c r="H22" s="30">
        <f>'[1]군구세외 일반회계 '!H22</f>
        <v>0</v>
      </c>
      <c r="I22" s="50">
        <f t="shared" si="6"/>
        <v>12473170</v>
      </c>
      <c r="J22" s="51">
        <f t="shared" si="1"/>
        <v>0</v>
      </c>
      <c r="K22" s="51">
        <f>'[1]군구세외 일반회계 '!K22</f>
        <v>12473170</v>
      </c>
      <c r="L22" s="52">
        <f t="shared" si="2"/>
        <v>86.044618499999999</v>
      </c>
      <c r="M22" s="53">
        <f t="shared" si="3"/>
        <v>99.280407409045409</v>
      </c>
      <c r="N22" s="27"/>
      <c r="O22" s="28"/>
      <c r="P22" s="28"/>
      <c r="Q22" s="28"/>
      <c r="R22" s="28" t="str">
        <f>IF(I22='[1]군구세외 일반회계 '!I22,"","err")</f>
        <v/>
      </c>
    </row>
    <row r="23" spans="2:18" s="29" customFormat="1" ht="20.100000000000001" customHeight="1">
      <c r="B23" s="97"/>
      <c r="C23" s="36" t="s">
        <v>50</v>
      </c>
      <c r="D23" s="36"/>
      <c r="E23" s="30">
        <f>'[1]군구세외 일반회계 '!E23</f>
        <v>7530000000</v>
      </c>
      <c r="F23" s="30">
        <f>'[1]군구세외 일반회계 '!F23</f>
        <v>7357785720</v>
      </c>
      <c r="G23" s="30">
        <f>'[1]군구세외 일반회계 '!G23</f>
        <v>7328431430</v>
      </c>
      <c r="H23" s="30">
        <f>'[1]군구세외 일반회계 '!H23</f>
        <v>0</v>
      </c>
      <c r="I23" s="50">
        <f t="shared" si="6"/>
        <v>29354290</v>
      </c>
      <c r="J23" s="51">
        <f t="shared" si="1"/>
        <v>0</v>
      </c>
      <c r="K23" s="51">
        <f>'[1]군구세외 일반회계 '!K23</f>
        <v>29354290</v>
      </c>
      <c r="L23" s="52">
        <f t="shared" si="2"/>
        <v>97.323126560424967</v>
      </c>
      <c r="M23" s="53">
        <f t="shared" si="3"/>
        <v>99.601044510983655</v>
      </c>
      <c r="N23" s="27"/>
      <c r="O23" s="28"/>
      <c r="P23" s="28"/>
      <c r="Q23" s="28"/>
      <c r="R23" s="28" t="str">
        <f>IF(I23='[1]군구세외 일반회계 '!I23,"","err")</f>
        <v/>
      </c>
    </row>
    <row r="24" spans="2:18" s="29" customFormat="1" ht="20.100000000000001" customHeight="1">
      <c r="B24" s="97"/>
      <c r="C24" s="36" t="s">
        <v>35</v>
      </c>
      <c r="D24" s="36"/>
      <c r="E24" s="30">
        <f>'[1]군구세외 일반회계 '!E24</f>
        <v>0</v>
      </c>
      <c r="F24" s="30">
        <f>'[1]군구세외 일반회계 '!F24</f>
        <v>0</v>
      </c>
      <c r="G24" s="30">
        <f>'[1]군구세외 일반회계 '!G24</f>
        <v>0</v>
      </c>
      <c r="H24" s="30">
        <f>'[1]군구세외 일반회계 '!H24</f>
        <v>0</v>
      </c>
      <c r="I24" s="50">
        <f t="shared" si="6"/>
        <v>0</v>
      </c>
      <c r="J24" s="51">
        <f t="shared" si="1"/>
        <v>0</v>
      </c>
      <c r="K24" s="51">
        <f>'[1]군구세외 일반회계 '!K24</f>
        <v>0</v>
      </c>
      <c r="L24" s="52">
        <f t="shared" si="2"/>
        <v>0</v>
      </c>
      <c r="M24" s="53">
        <f t="shared" si="3"/>
        <v>0</v>
      </c>
      <c r="N24" s="27"/>
      <c r="O24" s="28"/>
      <c r="P24" s="28"/>
      <c r="Q24" s="28"/>
      <c r="R24" s="28" t="str">
        <f>IF(I24='[1]군구세외 일반회계 '!I24,"","err")</f>
        <v/>
      </c>
    </row>
    <row r="25" spans="2:18" s="29" customFormat="1" ht="20.100000000000001" customHeight="1">
      <c r="B25" s="106"/>
      <c r="C25" s="36" t="s">
        <v>4</v>
      </c>
      <c r="D25" s="36"/>
      <c r="E25" s="30">
        <f>'[1]군구세외 일반회계 '!E25</f>
        <v>1354000000</v>
      </c>
      <c r="F25" s="30">
        <f>'[1]군구세외 일반회계 '!F25</f>
        <v>1226251030</v>
      </c>
      <c r="G25" s="30">
        <f>'[1]군구세외 일반회계 '!G25</f>
        <v>1223615770</v>
      </c>
      <c r="H25" s="30">
        <f>'[1]군구세외 일반회계 '!H25</f>
        <v>0</v>
      </c>
      <c r="I25" s="50">
        <f t="shared" si="6"/>
        <v>2635260</v>
      </c>
      <c r="J25" s="51">
        <f t="shared" si="1"/>
        <v>106510</v>
      </c>
      <c r="K25" s="51">
        <f>'[1]군구세외 일반회계 '!K25</f>
        <v>2528750</v>
      </c>
      <c r="L25" s="52">
        <f t="shared" si="2"/>
        <v>90.37044091580502</v>
      </c>
      <c r="M25" s="53">
        <f t="shared" si="3"/>
        <v>99.785096204975261</v>
      </c>
      <c r="N25" s="27"/>
      <c r="O25" s="28"/>
      <c r="P25" s="28"/>
      <c r="Q25" s="28"/>
      <c r="R25" s="28" t="str">
        <f>IF(I25='[1]군구세외 일반회계 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289100000</v>
      </c>
      <c r="F26" s="46">
        <f>SUM(F27:F35)</f>
        <v>315162800</v>
      </c>
      <c r="G26" s="46">
        <f>SUM(G27:G35)</f>
        <v>314743770</v>
      </c>
      <c r="H26" s="46">
        <f>SUM(H27:H35)</f>
        <v>0</v>
      </c>
      <c r="I26" s="46">
        <f t="shared" si="6"/>
        <v>419030</v>
      </c>
      <c r="J26" s="47">
        <f t="shared" si="1"/>
        <v>0</v>
      </c>
      <c r="K26" s="47">
        <f>SUM(K27:K35)</f>
        <v>419030</v>
      </c>
      <c r="L26" s="48">
        <f t="shared" si="2"/>
        <v>108.87020754064338</v>
      </c>
      <c r="M26" s="49">
        <f t="shared" si="3"/>
        <v>99.867043318564242</v>
      </c>
      <c r="N26" s="27" t="str">
        <f>IF(E26=SUM(E27:E35),"","err")</f>
        <v/>
      </c>
      <c r="O26" s="28" t="str">
        <f t="shared" ref="O26:Q26" si="9">IF(F26=SUM(F27:F35),"","err")</f>
        <v/>
      </c>
      <c r="P26" s="28" t="str">
        <f t="shared" si="9"/>
        <v/>
      </c>
      <c r="Q26" s="28" t="str">
        <f t="shared" si="9"/>
        <v/>
      </c>
      <c r="R26" s="28" t="str">
        <f>IF(I26='[1]군구세외 일반회계 '!I26,"","err")</f>
        <v/>
      </c>
    </row>
    <row r="27" spans="2:18" s="29" customFormat="1" ht="20.100000000000001" customHeight="1">
      <c r="B27" s="105"/>
      <c r="C27" s="36" t="s">
        <v>31</v>
      </c>
      <c r="D27" s="36"/>
      <c r="E27" s="30">
        <f>'[1]군구세외 일반회계 '!E27</f>
        <v>0</v>
      </c>
      <c r="F27" s="30">
        <f>'[1]군구세외 일반회계 '!F27</f>
        <v>0</v>
      </c>
      <c r="G27" s="30">
        <f>'[1]군구세외 일반회계 '!G27</f>
        <v>0</v>
      </c>
      <c r="H27" s="30">
        <f>'[1]군구세외 일반회계 '!H27</f>
        <v>0</v>
      </c>
      <c r="I27" s="50">
        <f t="shared" si="6"/>
        <v>0</v>
      </c>
      <c r="J27" s="51">
        <f t="shared" si="1"/>
        <v>0</v>
      </c>
      <c r="K27" s="51">
        <f>'[1]군구세외 일반회계 '!K27</f>
        <v>0</v>
      </c>
      <c r="L27" s="52">
        <f t="shared" si="2"/>
        <v>0</v>
      </c>
      <c r="M27" s="53">
        <f t="shared" si="3"/>
        <v>0</v>
      </c>
      <c r="N27" s="27"/>
      <c r="O27" s="28"/>
      <c r="P27" s="28"/>
      <c r="Q27" s="28"/>
      <c r="R27" s="28" t="str">
        <f>IF(I27='[1]군구세외 일반회계 '!I27,"","err")</f>
        <v/>
      </c>
    </row>
    <row r="28" spans="2:18" s="29" customFormat="1" ht="20.100000000000001" customHeight="1">
      <c r="B28" s="97"/>
      <c r="C28" s="36" t="s">
        <v>32</v>
      </c>
      <c r="D28" s="36"/>
      <c r="E28" s="30">
        <f>'[1]군구세외 일반회계 '!E28</f>
        <v>0</v>
      </c>
      <c r="F28" s="30">
        <f>'[1]군구세외 일반회계 '!F28</f>
        <v>0</v>
      </c>
      <c r="G28" s="30">
        <f>'[1]군구세외 일반회계 '!G28</f>
        <v>0</v>
      </c>
      <c r="H28" s="30">
        <f>'[1]군구세외 일반회계 '!H28</f>
        <v>0</v>
      </c>
      <c r="I28" s="50">
        <f t="shared" si="6"/>
        <v>0</v>
      </c>
      <c r="J28" s="51">
        <f t="shared" si="1"/>
        <v>0</v>
      </c>
      <c r="K28" s="51">
        <f>'[1]군구세외 일반회계 '!K28</f>
        <v>0</v>
      </c>
      <c r="L28" s="52">
        <f t="shared" si="2"/>
        <v>0</v>
      </c>
      <c r="M28" s="53">
        <f t="shared" si="3"/>
        <v>0</v>
      </c>
      <c r="N28" s="27"/>
      <c r="O28" s="28"/>
      <c r="P28" s="28"/>
      <c r="Q28" s="28"/>
      <c r="R28" s="28" t="str">
        <f>IF(I28='[1]군구세외 일반회계 '!I28,"","err")</f>
        <v/>
      </c>
    </row>
    <row r="29" spans="2:18" s="29" customFormat="1" ht="20.100000000000001" customHeight="1">
      <c r="B29" s="97"/>
      <c r="C29" s="36" t="s">
        <v>10</v>
      </c>
      <c r="D29" s="36"/>
      <c r="E29" s="30">
        <f>'[1]군구세외 일반회계 '!E29</f>
        <v>0</v>
      </c>
      <c r="F29" s="30">
        <f>'[1]군구세외 일반회계 '!F29</f>
        <v>0</v>
      </c>
      <c r="G29" s="30">
        <f>'[1]군구세외 일반회계 '!G29</f>
        <v>0</v>
      </c>
      <c r="H29" s="30">
        <f>'[1]군구세외 일반회계 '!H29</f>
        <v>0</v>
      </c>
      <c r="I29" s="50">
        <f t="shared" si="6"/>
        <v>0</v>
      </c>
      <c r="J29" s="51">
        <f t="shared" si="1"/>
        <v>0</v>
      </c>
      <c r="K29" s="51">
        <f>'[1]군구세외 일반회계 '!K29</f>
        <v>0</v>
      </c>
      <c r="L29" s="52">
        <f t="shared" si="2"/>
        <v>0</v>
      </c>
      <c r="M29" s="53">
        <f t="shared" si="3"/>
        <v>0</v>
      </c>
      <c r="N29" s="27"/>
      <c r="O29" s="28"/>
      <c r="P29" s="28"/>
      <c r="Q29" s="28"/>
      <c r="R29" s="28" t="str">
        <f>IF(I29='[1]군구세외 일반회계 '!I29,"","err")</f>
        <v/>
      </c>
    </row>
    <row r="30" spans="2:18" s="29" customFormat="1" ht="20.100000000000001" customHeight="1">
      <c r="B30" s="97"/>
      <c r="C30" s="36" t="s">
        <v>11</v>
      </c>
      <c r="D30" s="36"/>
      <c r="E30" s="30">
        <f>'[1]군구세외 일반회계 '!E30</f>
        <v>0</v>
      </c>
      <c r="F30" s="30">
        <f>'[1]군구세외 일반회계 '!F30</f>
        <v>0</v>
      </c>
      <c r="G30" s="30">
        <f>'[1]군구세외 일반회계 '!G30</f>
        <v>0</v>
      </c>
      <c r="H30" s="30">
        <f>'[1]군구세외 일반회계 '!H30</f>
        <v>0</v>
      </c>
      <c r="I30" s="50">
        <f t="shared" si="6"/>
        <v>0</v>
      </c>
      <c r="J30" s="51">
        <f t="shared" si="1"/>
        <v>0</v>
      </c>
      <c r="K30" s="51">
        <f>'[1]군구세외 일반회계 '!K30</f>
        <v>0</v>
      </c>
      <c r="L30" s="52">
        <f t="shared" si="2"/>
        <v>0</v>
      </c>
      <c r="M30" s="53">
        <f t="shared" si="3"/>
        <v>0</v>
      </c>
      <c r="N30" s="27"/>
      <c r="O30" s="28"/>
      <c r="P30" s="28"/>
      <c r="Q30" s="28"/>
      <c r="R30" s="28" t="str">
        <f>IF(I30='[1]군구세외 일반회계 '!I30,"","err")</f>
        <v/>
      </c>
    </row>
    <row r="31" spans="2:18" s="29" customFormat="1" ht="20.100000000000001" customHeight="1">
      <c r="B31" s="97"/>
      <c r="C31" s="36" t="s">
        <v>12</v>
      </c>
      <c r="D31" s="36"/>
      <c r="E31" s="30">
        <f>'[1]군구세외 일반회계 '!E31</f>
        <v>0</v>
      </c>
      <c r="F31" s="30">
        <f>'[1]군구세외 일반회계 '!F31</f>
        <v>0</v>
      </c>
      <c r="G31" s="30">
        <f>'[1]군구세외 일반회계 '!G31</f>
        <v>0</v>
      </c>
      <c r="H31" s="30">
        <f>'[1]군구세외 일반회계 '!H31</f>
        <v>0</v>
      </c>
      <c r="I31" s="50">
        <f t="shared" si="6"/>
        <v>0</v>
      </c>
      <c r="J31" s="51">
        <f t="shared" si="1"/>
        <v>0</v>
      </c>
      <c r="K31" s="51">
        <f>'[1]군구세외 일반회계 '!K31</f>
        <v>0</v>
      </c>
      <c r="L31" s="52">
        <f t="shared" si="2"/>
        <v>0</v>
      </c>
      <c r="M31" s="53">
        <f t="shared" si="3"/>
        <v>0</v>
      </c>
      <c r="N31" s="27"/>
      <c r="O31" s="28"/>
      <c r="P31" s="28"/>
      <c r="Q31" s="28"/>
      <c r="R31" s="28" t="str">
        <f>IF(I31='[1]군구세외 일반회계 '!I31,"","err")</f>
        <v/>
      </c>
    </row>
    <row r="32" spans="2:18" s="29" customFormat="1" ht="20.100000000000001" customHeight="1">
      <c r="B32" s="97"/>
      <c r="C32" s="36" t="s">
        <v>13</v>
      </c>
      <c r="D32" s="36"/>
      <c r="E32" s="30">
        <f>'[1]군구세외 일반회계 '!E32</f>
        <v>0</v>
      </c>
      <c r="F32" s="30">
        <f>'[1]군구세외 일반회계 '!F32</f>
        <v>0</v>
      </c>
      <c r="G32" s="30">
        <f>'[1]군구세외 일반회계 '!G32</f>
        <v>0</v>
      </c>
      <c r="H32" s="30">
        <f>'[1]군구세외 일반회계 '!H32</f>
        <v>0</v>
      </c>
      <c r="I32" s="50">
        <f t="shared" si="6"/>
        <v>0</v>
      </c>
      <c r="J32" s="51">
        <f t="shared" si="1"/>
        <v>0</v>
      </c>
      <c r="K32" s="51">
        <f>'[1]군구세외 일반회계 '!K32</f>
        <v>0</v>
      </c>
      <c r="L32" s="52">
        <f t="shared" si="2"/>
        <v>0</v>
      </c>
      <c r="M32" s="53">
        <f t="shared" si="3"/>
        <v>0</v>
      </c>
      <c r="N32" s="27"/>
      <c r="O32" s="28"/>
      <c r="P32" s="28"/>
      <c r="Q32" s="28"/>
      <c r="R32" s="28" t="str">
        <f>IF(I32='[1]군구세외 일반회계 '!I32,"","err")</f>
        <v/>
      </c>
    </row>
    <row r="33" spans="2:18" s="29" customFormat="1" ht="20.100000000000001" customHeight="1">
      <c r="B33" s="97"/>
      <c r="C33" s="36" t="s">
        <v>14</v>
      </c>
      <c r="D33" s="36"/>
      <c r="E33" s="30">
        <f>'[1]군구세외 일반회계 '!E33</f>
        <v>0</v>
      </c>
      <c r="F33" s="30">
        <f>'[1]군구세외 일반회계 '!F33</f>
        <v>0</v>
      </c>
      <c r="G33" s="30">
        <f>'[1]군구세외 일반회계 '!G33</f>
        <v>0</v>
      </c>
      <c r="H33" s="30">
        <f>'[1]군구세외 일반회계 '!H33</f>
        <v>0</v>
      </c>
      <c r="I33" s="50">
        <f t="shared" si="6"/>
        <v>0</v>
      </c>
      <c r="J33" s="51">
        <f t="shared" si="1"/>
        <v>0</v>
      </c>
      <c r="K33" s="51">
        <f>'[1]군구세외 일반회계 '!K33</f>
        <v>0</v>
      </c>
      <c r="L33" s="52">
        <f t="shared" si="2"/>
        <v>0</v>
      </c>
      <c r="M33" s="53">
        <f t="shared" si="3"/>
        <v>0</v>
      </c>
      <c r="N33" s="27"/>
      <c r="O33" s="28"/>
      <c r="P33" s="28"/>
      <c r="Q33" s="28"/>
      <c r="R33" s="28" t="str">
        <f>IF(I33='[1]군구세외 일반회계 '!I33,"","err")</f>
        <v/>
      </c>
    </row>
    <row r="34" spans="2:18" s="29" customFormat="1" ht="20.100000000000001" customHeight="1">
      <c r="B34" s="97"/>
      <c r="C34" s="36" t="s">
        <v>15</v>
      </c>
      <c r="D34" s="36"/>
      <c r="E34" s="30">
        <f>'[1]군구세외 일반회계 '!E34</f>
        <v>289100000</v>
      </c>
      <c r="F34" s="30">
        <f>'[1]군구세외 일반회계 '!F34</f>
        <v>315162800</v>
      </c>
      <c r="G34" s="30">
        <f>'[1]군구세외 일반회계 '!G34</f>
        <v>314743770</v>
      </c>
      <c r="H34" s="30">
        <f>'[1]군구세외 일반회계 '!H34</f>
        <v>0</v>
      </c>
      <c r="I34" s="50">
        <f t="shared" si="6"/>
        <v>419030</v>
      </c>
      <c r="J34" s="51">
        <f t="shared" si="1"/>
        <v>0</v>
      </c>
      <c r="K34" s="51">
        <f>'[1]군구세외 일반회계 '!K34</f>
        <v>419030</v>
      </c>
      <c r="L34" s="52">
        <f t="shared" si="2"/>
        <v>108.87020754064338</v>
      </c>
      <c r="M34" s="53">
        <f t="shared" si="3"/>
        <v>99.867043318564242</v>
      </c>
      <c r="N34" s="27"/>
      <c r="O34" s="28"/>
      <c r="P34" s="28"/>
      <c r="Q34" s="28"/>
      <c r="R34" s="28" t="str">
        <f>IF(I34='[1]군구세외 일반회계 '!I34,"","err")</f>
        <v/>
      </c>
    </row>
    <row r="35" spans="2:18" s="29" customFormat="1" ht="20.100000000000001" customHeight="1">
      <c r="B35" s="106"/>
      <c r="C35" s="36" t="s">
        <v>16</v>
      </c>
      <c r="D35" s="36"/>
      <c r="E35" s="30">
        <f>'[1]군구세외 일반회계 '!E35</f>
        <v>0</v>
      </c>
      <c r="F35" s="30">
        <f>'[1]군구세외 일반회계 '!F35</f>
        <v>0</v>
      </c>
      <c r="G35" s="30">
        <f>'[1]군구세외 일반회계 '!G35</f>
        <v>0</v>
      </c>
      <c r="H35" s="30">
        <f>'[1]군구세외 일반회계 '!H35</f>
        <v>0</v>
      </c>
      <c r="I35" s="50">
        <f t="shared" si="6"/>
        <v>0</v>
      </c>
      <c r="J35" s="51">
        <f t="shared" si="1"/>
        <v>0</v>
      </c>
      <c r="K35" s="51">
        <f>'[1]군구세외 일반회계 '!K35</f>
        <v>0</v>
      </c>
      <c r="L35" s="52">
        <f t="shared" si="2"/>
        <v>0</v>
      </c>
      <c r="M35" s="53">
        <f t="shared" si="3"/>
        <v>0</v>
      </c>
      <c r="N35" s="27"/>
      <c r="O35" s="28"/>
      <c r="P35" s="28"/>
      <c r="Q35" s="28"/>
      <c r="R35" s="28" t="str">
        <f>IF(I35='[1]군구세외 일반회계 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8362359000</v>
      </c>
      <c r="F36" s="46">
        <f>SUM(F37:F40)</f>
        <v>9887114300</v>
      </c>
      <c r="G36" s="46">
        <f>SUM(G37:G40)</f>
        <v>9887114300</v>
      </c>
      <c r="H36" s="46">
        <f>SUM(H37:H40)</f>
        <v>0</v>
      </c>
      <c r="I36" s="46">
        <f t="shared" si="6"/>
        <v>0</v>
      </c>
      <c r="J36" s="47">
        <f t="shared" si="1"/>
        <v>0</v>
      </c>
      <c r="K36" s="47">
        <f>SUM(K37:K40)</f>
        <v>0</v>
      </c>
      <c r="L36" s="48">
        <f t="shared" si="2"/>
        <v>118.23355467039862</v>
      </c>
      <c r="M36" s="49">
        <f t="shared" si="3"/>
        <v>100</v>
      </c>
      <c r="N36" s="27" t="str">
        <f>IF(E36=SUM(E37:E40),"","err")</f>
        <v/>
      </c>
      <c r="O36" s="28" t="str">
        <f t="shared" ref="O36:Q36" si="10">IF(F36=SUM(F37:F40),"","err")</f>
        <v/>
      </c>
      <c r="P36" s="28" t="str">
        <f t="shared" si="10"/>
        <v/>
      </c>
      <c r="Q36" s="28" t="str">
        <f t="shared" si="10"/>
        <v/>
      </c>
      <c r="R36" s="28" t="str">
        <f>IF(I36='[1]군구세외 일반회계 '!I36,"","err")</f>
        <v/>
      </c>
    </row>
    <row r="37" spans="2:18" s="29" customFormat="1" ht="20.100000000000001" customHeight="1">
      <c r="B37" s="105"/>
      <c r="C37" s="36" t="s">
        <v>2</v>
      </c>
      <c r="D37" s="36"/>
      <c r="E37" s="30">
        <f>'[1]군구세외 일반회계 '!E37</f>
        <v>6600000000</v>
      </c>
      <c r="F37" s="30">
        <f>'[1]군구세외 일반회계 '!F37</f>
        <v>9134147000</v>
      </c>
      <c r="G37" s="30">
        <f>'[1]군구세외 일반회계 '!G37</f>
        <v>9134147000</v>
      </c>
      <c r="H37" s="30">
        <f>'[1]군구세외 일반회계 '!H37</f>
        <v>0</v>
      </c>
      <c r="I37" s="50">
        <f t="shared" si="6"/>
        <v>0</v>
      </c>
      <c r="J37" s="51">
        <f t="shared" si="1"/>
        <v>0</v>
      </c>
      <c r="K37" s="51">
        <f>'[1]군구세외 일반회계 '!K37</f>
        <v>0</v>
      </c>
      <c r="L37" s="52">
        <f t="shared" si="2"/>
        <v>138.39616666666669</v>
      </c>
      <c r="M37" s="53">
        <f t="shared" si="3"/>
        <v>100</v>
      </c>
      <c r="N37" s="27"/>
      <c r="O37" s="28"/>
      <c r="P37" s="28"/>
      <c r="Q37" s="28"/>
      <c r="R37" s="28" t="str">
        <f>IF(I37='[1]군구세외 일반회계 '!I37,"","err")</f>
        <v/>
      </c>
    </row>
    <row r="38" spans="2:18" s="29" customFormat="1" ht="20.100000000000001" customHeight="1">
      <c r="B38" s="97"/>
      <c r="C38" s="36" t="s">
        <v>3</v>
      </c>
      <c r="D38" s="36"/>
      <c r="E38" s="30">
        <f>'[1]군구세외 일반회계 '!E38</f>
        <v>700000000</v>
      </c>
      <c r="F38" s="30" t="str">
        <f>'[1]군구세외 일반회계 '!F38</f>
        <v>0</v>
      </c>
      <c r="G38" s="30" t="str">
        <f>'[1]군구세외 일반회계 '!G38</f>
        <v>0</v>
      </c>
      <c r="H38" s="30" t="str">
        <f>'[1]군구세외 일반회계 '!H38</f>
        <v>0</v>
      </c>
      <c r="I38" s="50">
        <f t="shared" si="6"/>
        <v>0</v>
      </c>
      <c r="J38" s="51">
        <f t="shared" si="1"/>
        <v>0</v>
      </c>
      <c r="K38" s="51" t="str">
        <f>'[1]군구세외 일반회계 '!K38</f>
        <v>0</v>
      </c>
      <c r="L38" s="52">
        <f t="shared" si="2"/>
        <v>0</v>
      </c>
      <c r="M38" s="53" t="e">
        <f t="shared" si="3"/>
        <v>#DIV/0!</v>
      </c>
      <c r="N38" s="27"/>
      <c r="O38" s="28"/>
      <c r="P38" s="28"/>
      <c r="Q38" s="28"/>
      <c r="R38" s="28" t="str">
        <f>IF(I38='[1]군구세외 일반회계 '!I38,"","err")</f>
        <v/>
      </c>
    </row>
    <row r="39" spans="2:18" s="29" customFormat="1" ht="20.100000000000001" customHeight="1">
      <c r="B39" s="97"/>
      <c r="C39" s="36" t="s">
        <v>40</v>
      </c>
      <c r="D39" s="36"/>
      <c r="E39" s="30">
        <f>'[1]군구세외 일반회계 '!E39</f>
        <v>0</v>
      </c>
      <c r="F39" s="30">
        <f>'[1]군구세외 일반회계 '!F39</f>
        <v>0</v>
      </c>
      <c r="G39" s="30">
        <f>'[1]군구세외 일반회계 '!G39</f>
        <v>0</v>
      </c>
      <c r="H39" s="30">
        <f>'[1]군구세외 일반회계 '!H39</f>
        <v>0</v>
      </c>
      <c r="I39" s="50">
        <f t="shared" si="6"/>
        <v>0</v>
      </c>
      <c r="J39" s="51">
        <f t="shared" si="1"/>
        <v>0</v>
      </c>
      <c r="K39" s="51">
        <f>'[1]군구세외 일반회계 '!K39</f>
        <v>0</v>
      </c>
      <c r="L39" s="52">
        <f t="shared" si="2"/>
        <v>0</v>
      </c>
      <c r="M39" s="53">
        <f t="shared" si="3"/>
        <v>0</v>
      </c>
      <c r="N39" s="27"/>
      <c r="O39" s="28"/>
      <c r="P39" s="28"/>
      <c r="Q39" s="28"/>
      <c r="R39" s="28" t="str">
        <f>IF(I39='[1]군구세외 일반회계 '!I39,"","err")</f>
        <v/>
      </c>
    </row>
    <row r="40" spans="2:18" s="29" customFormat="1" ht="20.100000000000001" customHeight="1">
      <c r="B40" s="106"/>
      <c r="C40" s="36" t="s">
        <v>107</v>
      </c>
      <c r="D40" s="36"/>
      <c r="E40" s="30">
        <f>'[1]군구세외 일반회계 '!E40</f>
        <v>1062359000</v>
      </c>
      <c r="F40" s="30">
        <f>'[1]군구세외 일반회계 '!F40</f>
        <v>752967300</v>
      </c>
      <c r="G40" s="30">
        <f>'[1]군구세외 일반회계 '!G40</f>
        <v>752967300</v>
      </c>
      <c r="H40" s="30">
        <f>'[1]군구세외 일반회계 '!H40</f>
        <v>0</v>
      </c>
      <c r="I40" s="50">
        <f t="shared" si="6"/>
        <v>0</v>
      </c>
      <c r="J40" s="51">
        <f t="shared" si="1"/>
        <v>0</v>
      </c>
      <c r="K40" s="51">
        <f>'[1]군구세외 일반회계 '!K40</f>
        <v>0</v>
      </c>
      <c r="L40" s="52">
        <f t="shared" si="2"/>
        <v>70.876916371960903</v>
      </c>
      <c r="M40" s="53">
        <f t="shared" si="3"/>
        <v>100</v>
      </c>
      <c r="N40" s="27"/>
      <c r="O40" s="28"/>
      <c r="P40" s="28"/>
      <c r="Q40" s="28"/>
      <c r="R40" s="28" t="str">
        <f>IF(I40='[1]군구세외 일반회계 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1538000000</v>
      </c>
      <c r="F41" s="46">
        <f>SUM(F42:F47)</f>
        <v>1591386349</v>
      </c>
      <c r="G41" s="46">
        <f>SUM(G42:G47)</f>
        <v>1591386349</v>
      </c>
      <c r="H41" s="46">
        <f>SUM(H42:H47)</f>
        <v>0</v>
      </c>
      <c r="I41" s="46">
        <f>F41-G41-H41</f>
        <v>0</v>
      </c>
      <c r="J41" s="47">
        <f t="shared" si="1"/>
        <v>0</v>
      </c>
      <c r="K41" s="47">
        <f>SUM(K42:K47)</f>
        <v>0</v>
      </c>
      <c r="L41" s="48">
        <f t="shared" si="2"/>
        <v>103.47115403120937</v>
      </c>
      <c r="M41" s="49">
        <f t="shared" si="3"/>
        <v>100</v>
      </c>
      <c r="N41" s="27" t="str">
        <f>IF(E41=SUM(E42:E47),"","err")</f>
        <v/>
      </c>
      <c r="O41" s="28" t="str">
        <f t="shared" ref="O41:Q41" si="11">IF(F41=SUM(F42:F47),"","err")</f>
        <v/>
      </c>
      <c r="P41" s="28" t="str">
        <f t="shared" si="11"/>
        <v/>
      </c>
      <c r="Q41" s="28" t="str">
        <f t="shared" si="11"/>
        <v/>
      </c>
      <c r="R41" s="28" t="str">
        <f>IF(I41='[1]군구세외 일반회계 '!I41,"","err")</f>
        <v/>
      </c>
    </row>
    <row r="42" spans="2:18" s="29" customFormat="1" ht="20.100000000000001" customHeight="1">
      <c r="B42" s="105"/>
      <c r="C42" s="36" t="s">
        <v>34</v>
      </c>
      <c r="D42" s="36"/>
      <c r="E42" s="30">
        <f>'[1]군구세외 일반회계 '!E42</f>
        <v>1450000000</v>
      </c>
      <c r="F42" s="30">
        <f>'[1]군구세외 일반회계 '!F42</f>
        <v>1565307687</v>
      </c>
      <c r="G42" s="30">
        <f>'[1]군구세외 일반회계 '!G42</f>
        <v>1565307687</v>
      </c>
      <c r="H42" s="30">
        <f>'[1]군구세외 일반회계 '!H42</f>
        <v>0</v>
      </c>
      <c r="I42" s="50">
        <f t="shared" si="6"/>
        <v>0</v>
      </c>
      <c r="J42" s="51">
        <f t="shared" si="1"/>
        <v>0</v>
      </c>
      <c r="K42" s="51">
        <f>'[1]군구세외 일반회계 '!K42</f>
        <v>0</v>
      </c>
      <c r="L42" s="52">
        <f t="shared" si="2"/>
        <v>107.95225427586206</v>
      </c>
      <c r="M42" s="53">
        <f t="shared" si="3"/>
        <v>100</v>
      </c>
      <c r="N42" s="27"/>
      <c r="O42" s="28"/>
      <c r="P42" s="28"/>
      <c r="Q42" s="28"/>
      <c r="R42" s="28" t="str">
        <f>IF(I42='[1]군구세외 일반회계 '!I42,"","err")</f>
        <v/>
      </c>
    </row>
    <row r="43" spans="2:18" s="29" customFormat="1" ht="20.100000000000001" customHeight="1">
      <c r="B43" s="97"/>
      <c r="C43" s="36" t="s">
        <v>18</v>
      </c>
      <c r="D43" s="36"/>
      <c r="E43" s="30">
        <f>'[1]군구세외 일반회계 '!E43</f>
        <v>0</v>
      </c>
      <c r="F43" s="30">
        <f>'[1]군구세외 일반회계 '!F43</f>
        <v>0</v>
      </c>
      <c r="G43" s="30">
        <f>'[1]군구세외 일반회계 '!G43</f>
        <v>0</v>
      </c>
      <c r="H43" s="30">
        <f>'[1]군구세외 일반회계 '!H43</f>
        <v>0</v>
      </c>
      <c r="I43" s="50">
        <f t="shared" si="6"/>
        <v>0</v>
      </c>
      <c r="J43" s="51">
        <f t="shared" si="1"/>
        <v>0</v>
      </c>
      <c r="K43" s="51">
        <f>'[1]군구세외 일반회계 '!K43</f>
        <v>0</v>
      </c>
      <c r="L43" s="52">
        <f t="shared" si="2"/>
        <v>0</v>
      </c>
      <c r="M43" s="53">
        <f t="shared" si="3"/>
        <v>0</v>
      </c>
      <c r="N43" s="27"/>
      <c r="O43" s="28"/>
      <c r="P43" s="28"/>
      <c r="Q43" s="28"/>
      <c r="R43" s="28" t="str">
        <f>IF(I43='[1]군구세외 일반회계 '!I43,"","err")</f>
        <v/>
      </c>
    </row>
    <row r="44" spans="2:18" s="29" customFormat="1" ht="20.100000000000001" customHeight="1">
      <c r="B44" s="97"/>
      <c r="C44" s="54" t="s">
        <v>77</v>
      </c>
      <c r="D44" s="54"/>
      <c r="E44" s="30">
        <f>'[1]군구세외 일반회계 '!E44</f>
        <v>0</v>
      </c>
      <c r="F44" s="30">
        <f>'[1]군구세외 일반회계 '!F44</f>
        <v>0</v>
      </c>
      <c r="G44" s="30">
        <f>'[1]군구세외 일반회계 '!G44</f>
        <v>0</v>
      </c>
      <c r="H44" s="30">
        <f>'[1]군구세외 일반회계 '!H44</f>
        <v>0</v>
      </c>
      <c r="I44" s="50">
        <f t="shared" si="6"/>
        <v>0</v>
      </c>
      <c r="J44" s="51">
        <f t="shared" si="1"/>
        <v>0</v>
      </c>
      <c r="K44" s="51">
        <f>'[1]군구세외 일반회계 '!K44</f>
        <v>0</v>
      </c>
      <c r="L44" s="52">
        <f t="shared" si="2"/>
        <v>0</v>
      </c>
      <c r="M44" s="53">
        <f t="shared" si="3"/>
        <v>0</v>
      </c>
      <c r="N44" s="27"/>
      <c r="O44" s="28"/>
      <c r="P44" s="28"/>
      <c r="Q44" s="28"/>
      <c r="R44" s="28" t="str">
        <f>IF(I44='[1]군구세외 일반회계 '!I44,"","err")</f>
        <v/>
      </c>
    </row>
    <row r="45" spans="2:18" s="55" customFormat="1" ht="20.100000000000001" customHeight="1">
      <c r="B45" s="97"/>
      <c r="C45" s="54" t="s">
        <v>78</v>
      </c>
      <c r="D45" s="54"/>
      <c r="E45" s="30">
        <f>'[1]군구세외 일반회계 '!E45</f>
        <v>0</v>
      </c>
      <c r="F45" s="30">
        <f>'[1]군구세외 일반회계 '!F45</f>
        <v>0</v>
      </c>
      <c r="G45" s="30">
        <f>'[1]군구세외 일반회계 '!G45</f>
        <v>0</v>
      </c>
      <c r="H45" s="30">
        <f>'[1]군구세외 일반회계 '!H45</f>
        <v>0</v>
      </c>
      <c r="I45" s="50">
        <f t="shared" si="6"/>
        <v>0</v>
      </c>
      <c r="J45" s="51">
        <f t="shared" si="1"/>
        <v>0</v>
      </c>
      <c r="K45" s="51">
        <f>'[1]군구세외 일반회계 '!K45</f>
        <v>0</v>
      </c>
      <c r="L45" s="52">
        <f t="shared" si="2"/>
        <v>0</v>
      </c>
      <c r="M45" s="53">
        <f t="shared" si="3"/>
        <v>0</v>
      </c>
      <c r="N45" s="27"/>
      <c r="O45" s="28"/>
      <c r="P45" s="28"/>
      <c r="Q45" s="28"/>
      <c r="R45" s="28" t="str">
        <f>IF(I45='[1]군구세외 일반회계 '!I45,"","err")</f>
        <v/>
      </c>
    </row>
    <row r="46" spans="2:18" s="55" customFormat="1" ht="20.100000000000001" customHeight="1">
      <c r="B46" s="97"/>
      <c r="C46" s="54" t="s">
        <v>90</v>
      </c>
      <c r="D46" s="54"/>
      <c r="E46" s="30">
        <f>'[1]군구세외 일반회계 '!E46</f>
        <v>0</v>
      </c>
      <c r="F46" s="30">
        <f>'[1]군구세외 일반회계 '!F46</f>
        <v>0</v>
      </c>
      <c r="G46" s="30">
        <f>'[1]군구세외 일반회계 '!G46</f>
        <v>0</v>
      </c>
      <c r="H46" s="30">
        <f>'[1]군구세외 일반회계 '!H46</f>
        <v>0</v>
      </c>
      <c r="I46" s="50">
        <f t="shared" si="6"/>
        <v>0</v>
      </c>
      <c r="J46" s="51">
        <f t="shared" si="1"/>
        <v>0</v>
      </c>
      <c r="K46" s="51">
        <f>'[1]군구세외 일반회계 '!K46</f>
        <v>0</v>
      </c>
      <c r="L46" s="52">
        <f t="shared" si="2"/>
        <v>0</v>
      </c>
      <c r="M46" s="53">
        <f t="shared" si="3"/>
        <v>0</v>
      </c>
      <c r="N46" s="27"/>
      <c r="O46" s="28"/>
      <c r="P46" s="28"/>
      <c r="Q46" s="28"/>
      <c r="R46" s="28" t="str">
        <f>IF(I46='[1]군구세외 일반회계 '!I46,"","err")</f>
        <v/>
      </c>
    </row>
    <row r="47" spans="2:18" s="19" customFormat="1" ht="20.100000000000001" customHeight="1">
      <c r="B47" s="106"/>
      <c r="C47" s="36" t="s">
        <v>89</v>
      </c>
      <c r="D47" s="36"/>
      <c r="E47" s="30">
        <f>'[1]군구세외 일반회계 '!E47</f>
        <v>88000000</v>
      </c>
      <c r="F47" s="30">
        <f>'[1]군구세외 일반회계 '!F47</f>
        <v>26078662</v>
      </c>
      <c r="G47" s="30">
        <f>'[1]군구세외 일반회계 '!G47</f>
        <v>26078662</v>
      </c>
      <c r="H47" s="30">
        <f>'[1]군구세외 일반회계 '!H47</f>
        <v>0</v>
      </c>
      <c r="I47" s="50">
        <f t="shared" si="6"/>
        <v>0</v>
      </c>
      <c r="J47" s="51">
        <f t="shared" si="1"/>
        <v>0</v>
      </c>
      <c r="K47" s="51">
        <f>'[1]군구세외 일반회계 '!K47</f>
        <v>0</v>
      </c>
      <c r="L47" s="52">
        <f t="shared" si="2"/>
        <v>29.634843181818184</v>
      </c>
      <c r="M47" s="53">
        <f t="shared" si="3"/>
        <v>100</v>
      </c>
      <c r="N47" s="27"/>
      <c r="O47" s="28"/>
      <c r="P47" s="28"/>
      <c r="Q47" s="28"/>
      <c r="R47" s="28" t="str">
        <f>IF(I47='[1]군구세외 일반회계 '!I47,"","err")</f>
        <v/>
      </c>
    </row>
    <row r="48" spans="2:18" s="19" customFormat="1" ht="20.100000000000001" customHeight="1">
      <c r="B48" s="107" t="s">
        <v>42</v>
      </c>
      <c r="C48" s="108"/>
      <c r="D48" s="108"/>
      <c r="E48" s="33">
        <f>SUM(E49,E53,E56,E62,E69)</f>
        <v>5977878000</v>
      </c>
      <c r="F48" s="33">
        <f>SUM(F49,F53,F56,F62,F69)</f>
        <v>24125412989</v>
      </c>
      <c r="G48" s="33">
        <f>SUM(G49,G53,G56,G62,G69)</f>
        <v>7045274380</v>
      </c>
      <c r="H48" s="33">
        <f>SUM(H49,H53,H56,H62,H69)</f>
        <v>1032815630</v>
      </c>
      <c r="I48" s="33">
        <f>F48-G48-H48</f>
        <v>16047322979</v>
      </c>
      <c r="J48" s="34">
        <f t="shared" si="1"/>
        <v>15431682646</v>
      </c>
      <c r="K48" s="34">
        <f>SUM(K49,K53,K56,K62,K69)</f>
        <v>615640333</v>
      </c>
      <c r="L48" s="37">
        <f t="shared" si="2"/>
        <v>117.85577390505459</v>
      </c>
      <c r="M48" s="35">
        <f t="shared" si="3"/>
        <v>29.202709952415312</v>
      </c>
      <c r="N48" s="27" t="str">
        <f>IF(E48=SUM(E49,E53,E56,E62,E69),"","err")</f>
        <v/>
      </c>
      <c r="O48" s="28" t="str">
        <f t="shared" ref="O48:Q48" si="12">IF(F48=SUM(F49,F53,F56,F62,F69),"","err")</f>
        <v/>
      </c>
      <c r="P48" s="28" t="str">
        <f t="shared" si="12"/>
        <v/>
      </c>
      <c r="Q48" s="28" t="str">
        <f t="shared" si="12"/>
        <v/>
      </c>
      <c r="R48" s="28" t="str">
        <f>IF(I48='[1]군구세외 일반회계 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174609000</v>
      </c>
      <c r="F49" s="46">
        <f>SUM(F50:F52)</f>
        <v>128584880</v>
      </c>
      <c r="G49" s="46">
        <f>SUM(G50:G52)</f>
        <v>128584880</v>
      </c>
      <c r="H49" s="46">
        <f>SUM(H50:H52)</f>
        <v>0</v>
      </c>
      <c r="I49" s="46">
        <f t="shared" si="6"/>
        <v>0</v>
      </c>
      <c r="J49" s="47">
        <f t="shared" si="1"/>
        <v>0</v>
      </c>
      <c r="K49" s="47">
        <f>SUM(K50:K52)</f>
        <v>0</v>
      </c>
      <c r="L49" s="48">
        <f t="shared" si="2"/>
        <v>73.641610684443521</v>
      </c>
      <c r="M49" s="49">
        <f t="shared" si="3"/>
        <v>100</v>
      </c>
      <c r="N49" s="27" t="str">
        <f>IF(E49=SUM(E50:E52),"","err")</f>
        <v/>
      </c>
      <c r="O49" s="28" t="str">
        <f t="shared" ref="O49:Q49" si="13">IF(F49=SUM(F50:F52),"","err")</f>
        <v/>
      </c>
      <c r="P49" s="28" t="str">
        <f t="shared" si="13"/>
        <v/>
      </c>
      <c r="Q49" s="28" t="str">
        <f t="shared" si="13"/>
        <v/>
      </c>
      <c r="R49" s="28" t="str">
        <f>IF(I49='[1]군구세외 일반회계 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일반회계 '!E50</f>
        <v>0</v>
      </c>
      <c r="F50" s="30" t="str">
        <f>'[1]군구세외 일반회계 '!F50</f>
        <v>0</v>
      </c>
      <c r="G50" s="30">
        <f>'[1]군구세외 일반회계 '!G50</f>
        <v>0</v>
      </c>
      <c r="H50" s="30">
        <f>'[1]군구세외 일반회계 '!H50</f>
        <v>0</v>
      </c>
      <c r="I50" s="50">
        <f t="shared" si="6"/>
        <v>0</v>
      </c>
      <c r="J50" s="51">
        <f t="shared" si="1"/>
        <v>0</v>
      </c>
      <c r="K50" s="51">
        <f>'[1]군구세외 일반회계 '!K50</f>
        <v>0</v>
      </c>
      <c r="L50" s="52">
        <f t="shared" si="2"/>
        <v>0</v>
      </c>
      <c r="M50" s="81" t="e">
        <f t="shared" si="3"/>
        <v>#DIV/0!</v>
      </c>
      <c r="N50" s="27"/>
      <c r="O50" s="28"/>
      <c r="P50" s="28"/>
      <c r="Q50" s="28"/>
      <c r="R50" s="28" t="str">
        <f>IF(I50='[1]군구세외 일반회계 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일반회계 '!E51</f>
        <v>124609000</v>
      </c>
      <c r="F51" s="30">
        <f>'[1]군구세외 일반회계 '!F51</f>
        <v>73873180</v>
      </c>
      <c r="G51" s="30">
        <f>'[1]군구세외 일반회계 '!G51</f>
        <v>73873180</v>
      </c>
      <c r="H51" s="30">
        <f>'[1]군구세외 일반회계 '!H51</f>
        <v>0</v>
      </c>
      <c r="I51" s="50">
        <f t="shared" si="6"/>
        <v>0</v>
      </c>
      <c r="J51" s="51">
        <f t="shared" si="1"/>
        <v>0</v>
      </c>
      <c r="K51" s="51">
        <f>'[1]군구세외 일반회계 '!K51</f>
        <v>0</v>
      </c>
      <c r="L51" s="52">
        <f t="shared" si="2"/>
        <v>59.283984302899469</v>
      </c>
      <c r="M51" s="81">
        <f t="shared" si="3"/>
        <v>100</v>
      </c>
      <c r="N51" s="27"/>
      <c r="O51" s="28"/>
      <c r="P51" s="28"/>
      <c r="Q51" s="28"/>
      <c r="R51" s="28" t="str">
        <f>IF(I51='[1]군구세외 일반회계 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일반회계 '!E52</f>
        <v>50000000</v>
      </c>
      <c r="F52" s="50">
        <f>'[1]군구세외 일반회계 '!F52</f>
        <v>54711700</v>
      </c>
      <c r="G52" s="50">
        <f>'[1]군구세외 일반회계 '!G52</f>
        <v>54711700</v>
      </c>
      <c r="H52" s="50">
        <f>'[1]군구세외 일반회계 '!H52</f>
        <v>0</v>
      </c>
      <c r="I52" s="50">
        <f t="shared" si="6"/>
        <v>0</v>
      </c>
      <c r="J52" s="51">
        <f t="shared" si="1"/>
        <v>0</v>
      </c>
      <c r="K52" s="51">
        <f>'[1]군구세외 일반회계 '!K52</f>
        <v>0</v>
      </c>
      <c r="L52" s="52">
        <f t="shared" si="2"/>
        <v>109.42339999999999</v>
      </c>
      <c r="M52" s="81">
        <f t="shared" si="3"/>
        <v>100</v>
      </c>
      <c r="N52" s="27"/>
      <c r="O52" s="28"/>
      <c r="P52" s="28"/>
      <c r="Q52" s="28"/>
      <c r="R52" s="28" t="str">
        <f>IF(I52='[1]군구세외 일반회계 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757178000</v>
      </c>
      <c r="F53" s="46">
        <f>SUM(F54:F55)</f>
        <v>904122020</v>
      </c>
      <c r="G53" s="46">
        <f>SUM(G54:G55)</f>
        <v>528338730</v>
      </c>
      <c r="H53" s="46">
        <f>SUM(H54:H55)</f>
        <v>0</v>
      </c>
      <c r="I53" s="46">
        <f t="shared" si="6"/>
        <v>375783290</v>
      </c>
      <c r="J53" s="47">
        <f t="shared" si="1"/>
        <v>2777430</v>
      </c>
      <c r="K53" s="47">
        <f>SUM(K54:K55)</f>
        <v>373005860</v>
      </c>
      <c r="L53" s="48">
        <f t="shared" si="2"/>
        <v>69.777348258929877</v>
      </c>
      <c r="M53" s="49">
        <f t="shared" si="3"/>
        <v>58.436662122221072</v>
      </c>
      <c r="N53" s="27" t="str">
        <f>IF(E53=SUM(E54:E55),"","err")</f>
        <v/>
      </c>
      <c r="O53" s="28" t="str">
        <f t="shared" ref="O53:Q53" si="14">IF(F53=SUM(F54:F55),"","err")</f>
        <v/>
      </c>
      <c r="P53" s="28" t="str">
        <f t="shared" si="14"/>
        <v/>
      </c>
      <c r="Q53" s="28" t="str">
        <f t="shared" si="14"/>
        <v/>
      </c>
      <c r="R53" s="28" t="str">
        <f>IF(I53='[1]군구세외 일반회계 '!I53,"","err")</f>
        <v/>
      </c>
    </row>
    <row r="54" spans="2:18" s="19" customFormat="1" ht="20.100000000000001" customHeight="1">
      <c r="B54" s="105"/>
      <c r="C54" s="36" t="s">
        <v>87</v>
      </c>
      <c r="D54" s="36"/>
      <c r="E54" s="30">
        <f>'[1]군구세외 일반회계 '!E54</f>
        <v>0</v>
      </c>
      <c r="F54" s="30">
        <f>'[1]군구세외 일반회계 '!F54</f>
        <v>158325000</v>
      </c>
      <c r="G54" s="30">
        <f>'[1]군구세외 일반회계 '!G54</f>
        <v>158325000</v>
      </c>
      <c r="H54" s="30">
        <f>'[1]군구세외 일반회계 '!H54</f>
        <v>0</v>
      </c>
      <c r="I54" s="78">
        <f t="shared" si="6"/>
        <v>0</v>
      </c>
      <c r="J54" s="79">
        <f t="shared" si="1"/>
        <v>0</v>
      </c>
      <c r="K54" s="79">
        <f>'[1]군구세외 일반회계 '!K54</f>
        <v>0</v>
      </c>
      <c r="L54" s="80">
        <f t="shared" si="2"/>
        <v>0</v>
      </c>
      <c r="M54" s="81">
        <f t="shared" si="3"/>
        <v>100</v>
      </c>
      <c r="N54" s="27"/>
      <c r="O54" s="28"/>
      <c r="P54" s="28"/>
      <c r="Q54" s="28"/>
      <c r="R54" s="28" t="str">
        <f>IF(I54='[1]군구세외 일반회계 '!I54,"","err")</f>
        <v/>
      </c>
    </row>
    <row r="55" spans="2:18" s="19" customFormat="1" ht="20.100000000000001" customHeight="1">
      <c r="B55" s="106"/>
      <c r="C55" s="36" t="s">
        <v>88</v>
      </c>
      <c r="D55" s="36"/>
      <c r="E55" s="30">
        <f>'[1]군구세외 일반회계 '!E55</f>
        <v>757178000</v>
      </c>
      <c r="F55" s="30">
        <f>'[1]군구세외 일반회계 '!F55</f>
        <v>745797020</v>
      </c>
      <c r="G55" s="30">
        <f>'[1]군구세외 일반회계 '!G55</f>
        <v>370013730</v>
      </c>
      <c r="H55" s="30">
        <f>'[1]군구세외 일반회계 '!H55</f>
        <v>0</v>
      </c>
      <c r="I55" s="78">
        <f t="shared" si="6"/>
        <v>375783290</v>
      </c>
      <c r="J55" s="79">
        <f t="shared" si="1"/>
        <v>2777430</v>
      </c>
      <c r="K55" s="79">
        <f>'[1]군구세외 일반회계 '!K55</f>
        <v>373005860</v>
      </c>
      <c r="L55" s="80">
        <f t="shared" si="2"/>
        <v>48.867469736310355</v>
      </c>
      <c r="M55" s="81">
        <f t="shared" si="3"/>
        <v>49.613195021884103</v>
      </c>
      <c r="N55" s="27"/>
      <c r="O55" s="28"/>
      <c r="P55" s="28"/>
      <c r="Q55" s="28"/>
      <c r="R55" s="28" t="str">
        <f>IF(I55='[1]군구세외 일반회계 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2156234000</v>
      </c>
      <c r="F56" s="46">
        <f>SUM(F57:F61)</f>
        <v>5018009320</v>
      </c>
      <c r="G56" s="46">
        <f>SUM(G57:G61)</f>
        <v>2856449830</v>
      </c>
      <c r="H56" s="46">
        <f>SUM(H57:H61)</f>
        <v>0</v>
      </c>
      <c r="I56" s="46">
        <f t="shared" si="6"/>
        <v>2161559490</v>
      </c>
      <c r="J56" s="47">
        <f t="shared" si="1"/>
        <v>1938333130</v>
      </c>
      <c r="K56" s="47">
        <f>SUM(K57:K61)</f>
        <v>223226360</v>
      </c>
      <c r="L56" s="48">
        <f t="shared" si="2"/>
        <v>132.47401858981911</v>
      </c>
      <c r="M56" s="49">
        <f t="shared" si="3"/>
        <v>56.923964222529577</v>
      </c>
      <c r="N56" s="27" t="str">
        <f>IF(E56=SUM(E57:E61),"","err")</f>
        <v/>
      </c>
      <c r="O56" s="28" t="str">
        <f t="shared" ref="O56:Q56" si="15">IF(F56=SUM(F57:F61),"","err")</f>
        <v/>
      </c>
      <c r="P56" s="28" t="str">
        <f t="shared" si="15"/>
        <v/>
      </c>
      <c r="Q56" s="28" t="str">
        <f t="shared" si="15"/>
        <v/>
      </c>
      <c r="R56" s="28" t="str">
        <f>IF(I56='[1]군구세외 일반회계 '!I56,"","err")</f>
        <v/>
      </c>
    </row>
    <row r="57" spans="2:18" s="19" customFormat="1" ht="20.100000000000001" customHeight="1">
      <c r="B57" s="105"/>
      <c r="C57" s="54" t="s">
        <v>91</v>
      </c>
      <c r="D57" s="54"/>
      <c r="E57" s="30">
        <f>'[1]군구세외 일반회계 '!E57</f>
        <v>138300000</v>
      </c>
      <c r="F57" s="30">
        <f>'[1]군구세외 일반회계 '!F57</f>
        <v>498239250</v>
      </c>
      <c r="G57" s="30">
        <f>'[1]군구세외 일반회계 '!G57</f>
        <v>193039400</v>
      </c>
      <c r="H57" s="30">
        <f>'[1]군구세외 일반회계 '!H57</f>
        <v>0</v>
      </c>
      <c r="I57" s="78">
        <f t="shared" si="6"/>
        <v>305199850</v>
      </c>
      <c r="J57" s="79">
        <f t="shared" si="1"/>
        <v>296295850</v>
      </c>
      <c r="K57" s="79">
        <f>'[1]군구세외 일반회계 '!K57</f>
        <v>8904000</v>
      </c>
      <c r="L57" s="80">
        <f t="shared" si="2"/>
        <v>139.58018799710774</v>
      </c>
      <c r="M57" s="81">
        <f t="shared" si="3"/>
        <v>38.744318116246362</v>
      </c>
      <c r="N57" s="27"/>
      <c r="O57" s="28"/>
      <c r="P57" s="28"/>
      <c r="Q57" s="28"/>
      <c r="R57" s="28" t="str">
        <f>IF(I57='[1]군구세외 일반회계 '!I57,"","err")</f>
        <v/>
      </c>
    </row>
    <row r="58" spans="2:18" s="19" customFormat="1" ht="20.100000000000001" customHeight="1">
      <c r="B58" s="97"/>
      <c r="C58" s="54" t="s">
        <v>92</v>
      </c>
      <c r="D58" s="54"/>
      <c r="E58" s="30">
        <f>'[1]군구세외 일반회계 '!E58</f>
        <v>150000000</v>
      </c>
      <c r="F58" s="30">
        <f>'[1]군구세외 일반회계 '!F58</f>
        <v>126637020</v>
      </c>
      <c r="G58" s="30">
        <f>'[1]군구세외 일반회계 '!G58</f>
        <v>83366380</v>
      </c>
      <c r="H58" s="30">
        <f>'[1]군구세외 일반회계 '!H58</f>
        <v>0</v>
      </c>
      <c r="I58" s="78">
        <f t="shared" si="6"/>
        <v>43270640</v>
      </c>
      <c r="J58" s="79">
        <f t="shared" si="1"/>
        <v>37074230</v>
      </c>
      <c r="K58" s="79">
        <f>'[1]군구세외 일반회계 '!K58</f>
        <v>6196410</v>
      </c>
      <c r="L58" s="80">
        <f t="shared" si="2"/>
        <v>55.577586666666669</v>
      </c>
      <c r="M58" s="81">
        <f t="shared" si="3"/>
        <v>65.830971069913048</v>
      </c>
      <c r="N58" s="27"/>
      <c r="O58" s="28"/>
      <c r="P58" s="28"/>
      <c r="Q58" s="28"/>
      <c r="R58" s="28" t="str">
        <f>IF(I58='[1]군구세외 일반회계 '!I58,"","err")</f>
        <v/>
      </c>
    </row>
    <row r="59" spans="2:18" s="19" customFormat="1" ht="20.100000000000001" customHeight="1">
      <c r="B59" s="97"/>
      <c r="C59" s="54" t="s">
        <v>93</v>
      </c>
      <c r="D59" s="54"/>
      <c r="E59" s="30">
        <f>'[1]군구세외 일반회계 '!E59</f>
        <v>124886000</v>
      </c>
      <c r="F59" s="30">
        <f>'[1]군구세외 일반회계 '!F59</f>
        <v>227843820</v>
      </c>
      <c r="G59" s="30">
        <f>'[1]군구세외 일반회계 '!G59</f>
        <v>183365230</v>
      </c>
      <c r="H59" s="30">
        <f>'[1]군구세외 일반회계 '!H59</f>
        <v>0</v>
      </c>
      <c r="I59" s="78">
        <f t="shared" si="6"/>
        <v>44478590</v>
      </c>
      <c r="J59" s="79">
        <f t="shared" si="1"/>
        <v>41673300</v>
      </c>
      <c r="K59" s="79">
        <f>'[1]군구세외 일반회계 '!K59</f>
        <v>2805290</v>
      </c>
      <c r="L59" s="80">
        <f t="shared" si="2"/>
        <v>146.8260893935269</v>
      </c>
      <c r="M59" s="81">
        <f t="shared" si="3"/>
        <v>80.478474246086634</v>
      </c>
      <c r="N59" s="27"/>
      <c r="O59" s="28"/>
      <c r="P59" s="28"/>
      <c r="Q59" s="28"/>
      <c r="R59" s="28" t="str">
        <f>IF(I59='[1]군구세외 일반회계 '!I59,"","err")</f>
        <v/>
      </c>
    </row>
    <row r="60" spans="2:18" s="19" customFormat="1" ht="20.100000000000001" customHeight="1">
      <c r="B60" s="97"/>
      <c r="C60" s="54" t="s">
        <v>94</v>
      </c>
      <c r="D60" s="54"/>
      <c r="E60" s="30">
        <f>'[1]군구세외 일반회계 '!E60</f>
        <v>0</v>
      </c>
      <c r="F60" s="30">
        <f>'[1]군구세외 일반회계 '!F60</f>
        <v>0</v>
      </c>
      <c r="G60" s="30">
        <f>'[1]군구세외 일반회계 '!G60</f>
        <v>0</v>
      </c>
      <c r="H60" s="30">
        <f>'[1]군구세외 일반회계 '!H60</f>
        <v>0</v>
      </c>
      <c r="I60" s="78">
        <f t="shared" si="6"/>
        <v>0</v>
      </c>
      <c r="J60" s="79">
        <f t="shared" si="1"/>
        <v>0</v>
      </c>
      <c r="K60" s="79">
        <f>'[1]군구세외 일반회계 '!K60</f>
        <v>0</v>
      </c>
      <c r="L60" s="80">
        <f t="shared" si="2"/>
        <v>0</v>
      </c>
      <c r="M60" s="81">
        <f t="shared" si="3"/>
        <v>0</v>
      </c>
      <c r="N60" s="27"/>
      <c r="O60" s="28"/>
      <c r="P60" s="28"/>
      <c r="Q60" s="28"/>
      <c r="R60" s="28" t="str">
        <f>IF(I60='[1]군구세외 일반회계 '!I60,"","err")</f>
        <v/>
      </c>
    </row>
    <row r="61" spans="2:18" s="19" customFormat="1" ht="20.100000000000001" customHeight="1">
      <c r="B61" s="106"/>
      <c r="C61" s="54" t="s">
        <v>95</v>
      </c>
      <c r="D61" s="54"/>
      <c r="E61" s="30">
        <f>'[1]군구세외 일반회계 '!E61</f>
        <v>1743048000</v>
      </c>
      <c r="F61" s="30">
        <f>'[1]군구세외 일반회계 '!F61</f>
        <v>4165289230</v>
      </c>
      <c r="G61" s="30">
        <f>'[1]군구세외 일반회계 '!G61</f>
        <v>2396678820</v>
      </c>
      <c r="H61" s="30">
        <f>'[1]군구세외 일반회계 '!H61</f>
        <v>0</v>
      </c>
      <c r="I61" s="78">
        <f t="shared" si="6"/>
        <v>1768610410</v>
      </c>
      <c r="J61" s="79">
        <f t="shared" si="1"/>
        <v>1563289750</v>
      </c>
      <c r="K61" s="79">
        <f>'[1]군구세외 일반회계 '!K61</f>
        <v>205320660</v>
      </c>
      <c r="L61" s="80">
        <f t="shared" si="2"/>
        <v>137.49930122406269</v>
      </c>
      <c r="M61" s="81">
        <f t="shared" si="3"/>
        <v>57.539313302380201</v>
      </c>
      <c r="N61" s="27"/>
      <c r="O61" s="28"/>
      <c r="P61" s="28"/>
      <c r="Q61" s="28"/>
      <c r="R61" s="28" t="str">
        <f>IF(I61='[1]군구세외 일반회계 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789857000</v>
      </c>
      <c r="F62" s="46">
        <f>SUM(F63:F68)</f>
        <v>1946684019</v>
      </c>
      <c r="G62" s="46">
        <f>SUM(G63:G68)</f>
        <v>1893757616</v>
      </c>
      <c r="H62" s="46">
        <f>SUM(H63:H68)</f>
        <v>0</v>
      </c>
      <c r="I62" s="46">
        <f t="shared" si="6"/>
        <v>52926403</v>
      </c>
      <c r="J62" s="47">
        <f t="shared" si="1"/>
        <v>33518290</v>
      </c>
      <c r="K62" s="47">
        <f>SUM(K63:K68)</f>
        <v>19408113</v>
      </c>
      <c r="L62" s="48">
        <f t="shared" si="2"/>
        <v>239.75955343815397</v>
      </c>
      <c r="M62" s="49">
        <f t="shared" si="3"/>
        <v>97.281202163092289</v>
      </c>
      <c r="N62" s="27" t="str">
        <f>IF(E62=SUM(E63:E68),"","err")</f>
        <v/>
      </c>
      <c r="O62" s="28" t="str">
        <f t="shared" ref="O62:Q62" si="16">IF(F62=SUM(F63:F68),"","err")</f>
        <v/>
      </c>
      <c r="P62" s="28" t="str">
        <f t="shared" si="16"/>
        <v/>
      </c>
      <c r="Q62" s="28" t="str">
        <f t="shared" si="16"/>
        <v/>
      </c>
      <c r="R62" s="28" t="str">
        <f>IF(I62='[1]군구세외 일반회계 '!I62,"","err")</f>
        <v/>
      </c>
    </row>
    <row r="63" spans="2:18" s="19" customFormat="1" ht="20.100000000000001" customHeight="1">
      <c r="B63" s="105"/>
      <c r="C63" s="54" t="s">
        <v>80</v>
      </c>
      <c r="D63" s="54"/>
      <c r="E63" s="30">
        <f>'[1]군구세외 일반회계 '!E63</f>
        <v>119410000</v>
      </c>
      <c r="F63" s="30">
        <f>'[1]군구세외 일반회계 '!F63</f>
        <v>119527100</v>
      </c>
      <c r="G63" s="30">
        <f>'[1]군구세외 일반회계 '!G63</f>
        <v>119527100</v>
      </c>
      <c r="H63" s="30">
        <f>'[1]군구세외 일반회계 '!H63</f>
        <v>0</v>
      </c>
      <c r="I63" s="50">
        <f t="shared" si="6"/>
        <v>0</v>
      </c>
      <c r="J63" s="51">
        <f t="shared" si="1"/>
        <v>0</v>
      </c>
      <c r="K63" s="51">
        <f>'[1]군구세외 일반회계 '!K63</f>
        <v>0</v>
      </c>
      <c r="L63" s="52">
        <f t="shared" si="2"/>
        <v>100.09806548865254</v>
      </c>
      <c r="M63" s="53">
        <f t="shared" si="3"/>
        <v>100</v>
      </c>
      <c r="N63" s="27"/>
      <c r="O63" s="28"/>
      <c r="P63" s="28"/>
      <c r="Q63" s="28"/>
      <c r="R63" s="28" t="str">
        <f>IF(I63='[1]군구세외 일반회계 '!I63,"","err")</f>
        <v/>
      </c>
    </row>
    <row r="64" spans="2:18" s="19" customFormat="1" ht="20.100000000000001" customHeight="1">
      <c r="B64" s="97"/>
      <c r="C64" s="54" t="s">
        <v>81</v>
      </c>
      <c r="D64" s="54"/>
      <c r="E64" s="30">
        <f>'[1]군구세외 일반회계 '!E64</f>
        <v>0</v>
      </c>
      <c r="F64" s="30">
        <f>'[1]군구세외 일반회계 '!F64</f>
        <v>724300</v>
      </c>
      <c r="G64" s="30">
        <f>'[1]군구세외 일반회계 '!G64</f>
        <v>724300</v>
      </c>
      <c r="H64" s="30">
        <f>'[1]군구세외 일반회계 '!H64</f>
        <v>0</v>
      </c>
      <c r="I64" s="50">
        <f t="shared" si="6"/>
        <v>0</v>
      </c>
      <c r="J64" s="51">
        <f t="shared" si="1"/>
        <v>0</v>
      </c>
      <c r="K64" s="51">
        <f>'[1]군구세외 일반회계 '!K64</f>
        <v>0</v>
      </c>
      <c r="L64" s="52">
        <f t="shared" si="2"/>
        <v>0</v>
      </c>
      <c r="M64" s="53">
        <f t="shared" si="3"/>
        <v>100</v>
      </c>
      <c r="N64" s="27"/>
      <c r="O64" s="28"/>
      <c r="P64" s="28"/>
      <c r="Q64" s="28"/>
      <c r="R64" s="28" t="str">
        <f>IF(I64='[1]군구세외 일반회계 '!I64,"","err")</f>
        <v/>
      </c>
    </row>
    <row r="65" spans="2:18" s="19" customFormat="1" ht="20.100000000000001" customHeight="1">
      <c r="B65" s="97"/>
      <c r="C65" s="54" t="s">
        <v>82</v>
      </c>
      <c r="D65" s="54"/>
      <c r="E65" s="30">
        <f>'[1]군구세외 일반회계 '!E65</f>
        <v>0</v>
      </c>
      <c r="F65" s="30">
        <f>'[1]군구세외 일반회계 '!F65</f>
        <v>0</v>
      </c>
      <c r="G65" s="30">
        <f>'[1]군구세외 일반회계 '!G65</f>
        <v>0</v>
      </c>
      <c r="H65" s="30">
        <f>'[1]군구세외 일반회계 '!H65</f>
        <v>0</v>
      </c>
      <c r="I65" s="50">
        <f t="shared" si="6"/>
        <v>0</v>
      </c>
      <c r="J65" s="51">
        <f t="shared" si="1"/>
        <v>0</v>
      </c>
      <c r="K65" s="51">
        <f>'[1]군구세외 일반회계 '!K65</f>
        <v>0</v>
      </c>
      <c r="L65" s="52">
        <f t="shared" si="2"/>
        <v>0</v>
      </c>
      <c r="M65" s="53">
        <f t="shared" si="3"/>
        <v>0</v>
      </c>
      <c r="N65" s="27"/>
      <c r="O65" s="28"/>
      <c r="P65" s="28"/>
      <c r="Q65" s="28"/>
      <c r="R65" s="28" t="str">
        <f>IF(I65='[1]군구세외 일반회계 '!I65,"","err")</f>
        <v/>
      </c>
    </row>
    <row r="66" spans="2:18" s="19" customFormat="1" ht="20.100000000000001" customHeight="1">
      <c r="B66" s="97"/>
      <c r="C66" s="54" t="s">
        <v>83</v>
      </c>
      <c r="D66" s="54"/>
      <c r="E66" s="30">
        <f>'[1]군구세외 일반회계 '!E66</f>
        <v>0</v>
      </c>
      <c r="F66" s="30">
        <f>'[1]군구세외 일반회계 '!F66</f>
        <v>0</v>
      </c>
      <c r="G66" s="30">
        <f>'[1]군구세외 일반회계 '!G66</f>
        <v>0</v>
      </c>
      <c r="H66" s="30">
        <f>'[1]군구세외 일반회계 '!H66</f>
        <v>0</v>
      </c>
      <c r="I66" s="50">
        <f t="shared" si="6"/>
        <v>0</v>
      </c>
      <c r="J66" s="51">
        <f t="shared" si="1"/>
        <v>0</v>
      </c>
      <c r="K66" s="51">
        <f>'[1]군구세외 일반회계 '!K66</f>
        <v>0</v>
      </c>
      <c r="L66" s="52">
        <f t="shared" si="2"/>
        <v>0</v>
      </c>
      <c r="M66" s="53">
        <f t="shared" si="3"/>
        <v>0</v>
      </c>
      <c r="N66" s="27"/>
      <c r="O66" s="28"/>
      <c r="P66" s="28"/>
      <c r="Q66" s="28"/>
      <c r="R66" s="28" t="str">
        <f>IF(I66='[1]군구세외 일반회계 '!I66,"","err")</f>
        <v/>
      </c>
    </row>
    <row r="67" spans="2:18" s="55" customFormat="1" ht="20.100000000000001" customHeight="1">
      <c r="B67" s="97"/>
      <c r="C67" s="54" t="s">
        <v>84</v>
      </c>
      <c r="D67" s="54"/>
      <c r="E67" s="30">
        <f>'[1]군구세외 일반회계 '!E67</f>
        <v>0</v>
      </c>
      <c r="F67" s="30">
        <f>'[1]군구세외 일반회계 '!F67</f>
        <v>0</v>
      </c>
      <c r="G67" s="30">
        <f>'[1]군구세외 일반회계 '!G67</f>
        <v>0</v>
      </c>
      <c r="H67" s="30">
        <f>'[1]군구세외 일반회계 '!H67</f>
        <v>0</v>
      </c>
      <c r="I67" s="50">
        <f t="shared" si="6"/>
        <v>0</v>
      </c>
      <c r="J67" s="51">
        <f t="shared" si="1"/>
        <v>0</v>
      </c>
      <c r="K67" s="51">
        <f>'[1]군구세외 일반회계 '!K67</f>
        <v>0</v>
      </c>
      <c r="L67" s="52">
        <f t="shared" si="2"/>
        <v>0</v>
      </c>
      <c r="M67" s="53">
        <f t="shared" si="3"/>
        <v>0</v>
      </c>
      <c r="N67" s="27"/>
      <c r="O67" s="28"/>
      <c r="P67" s="28"/>
      <c r="Q67" s="28"/>
      <c r="R67" s="28" t="str">
        <f>IF(I67='[1]군구세외 일반회계 '!I67,"","err")</f>
        <v/>
      </c>
    </row>
    <row r="68" spans="2:18" s="19" customFormat="1" ht="20.100000000000001" customHeight="1">
      <c r="B68" s="97"/>
      <c r="C68" s="54" t="s">
        <v>85</v>
      </c>
      <c r="D68" s="54"/>
      <c r="E68" s="30">
        <f>'[1]군구세외 일반회계 '!E68</f>
        <v>670447000</v>
      </c>
      <c r="F68" s="30">
        <f>'[1]군구세외 일반회계 '!F68</f>
        <v>1826432619</v>
      </c>
      <c r="G68" s="30">
        <f>'[1]군구세외 일반회계 '!G68</f>
        <v>1773506216</v>
      </c>
      <c r="H68" s="30">
        <f>'[1]군구세외 일반회계 '!H68</f>
        <v>0</v>
      </c>
      <c r="I68" s="50">
        <f t="shared" si="6"/>
        <v>52926403</v>
      </c>
      <c r="J68" s="51">
        <f t="shared" si="1"/>
        <v>33518290</v>
      </c>
      <c r="K68" s="51">
        <f>'[1]군구세외 일반회계 '!K68</f>
        <v>19408113</v>
      </c>
      <c r="L68" s="52">
        <f t="shared" si="2"/>
        <v>264.52593806818436</v>
      </c>
      <c r="M68" s="53">
        <f t="shared" si="3"/>
        <v>97.102197888418246</v>
      </c>
      <c r="N68" s="27"/>
      <c r="O68" s="28"/>
      <c r="P68" s="28"/>
      <c r="Q68" s="28"/>
      <c r="R68" s="28" t="str">
        <f>IF(I68='[1]군구세외 일반회계 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82">
        <f>'[1]군구세외 일반회계 '!E69</f>
        <v>2100000000</v>
      </c>
      <c r="F69" s="82">
        <f>'[1]군구세외 일반회계 '!F69</f>
        <v>16128012750</v>
      </c>
      <c r="G69" s="82">
        <f>'[1]군구세외 일반회계 '!G69</f>
        <v>1638143324</v>
      </c>
      <c r="H69" s="82">
        <f>'[1]군구세외 일반회계 '!H69</f>
        <v>1032815630</v>
      </c>
      <c r="I69" s="64">
        <f t="shared" si="6"/>
        <v>13457053796</v>
      </c>
      <c r="J69" s="64">
        <f t="shared" si="1"/>
        <v>13457053796</v>
      </c>
      <c r="K69" s="64">
        <f>'[1]군구세외 일반회계 '!K69</f>
        <v>0</v>
      </c>
      <c r="L69" s="65">
        <f>IF(E69=0,0,+(G69/E69)*100)</f>
        <v>78.006824952380953</v>
      </c>
      <c r="M69" s="66">
        <f>IF(F69=0,0,+(G69/F69)*100)</f>
        <v>10.157130635948933</v>
      </c>
      <c r="N69" s="27"/>
      <c r="O69" s="28"/>
      <c r="P69" s="28"/>
      <c r="Q69" s="28"/>
      <c r="R69" s="28" t="str">
        <f>IF(I69='[1]군구세외 일반회계 '!I69,"","err")</f>
        <v/>
      </c>
    </row>
    <row r="70" spans="2:18" s="19" customFormat="1" ht="20.100000000000001" customHeight="1">
      <c r="B70" s="112" t="s">
        <v>68</v>
      </c>
      <c r="C70" s="113"/>
      <c r="D70" s="114"/>
      <c r="E70" s="33">
        <f>SUM(E71:E72,E76:E77,E83)</f>
        <v>28043285000</v>
      </c>
      <c r="F70" s="33">
        <f>SUM(F71:F72,F76:F77,F83)</f>
        <v>0</v>
      </c>
      <c r="G70" s="33">
        <f>SUM(G71:G72,G76:G77,G83)</f>
        <v>0</v>
      </c>
      <c r="H70" s="33">
        <f>SUM(H71:H72,H76:H77,H83)</f>
        <v>0</v>
      </c>
      <c r="I70" s="33">
        <f t="shared" si="6"/>
        <v>0</v>
      </c>
      <c r="J70" s="34">
        <f t="shared" si="1"/>
        <v>0</v>
      </c>
      <c r="K70" s="34">
        <f>SUM(K71:K72,K76:K77,K83)</f>
        <v>0</v>
      </c>
      <c r="L70" s="37">
        <f>IF(E70=0,0,+(G70/E70)*100)</f>
        <v>0</v>
      </c>
      <c r="M70" s="35">
        <f>IF(F70=0,0,+(G70/F70)*100)</f>
        <v>0</v>
      </c>
      <c r="N70" s="27" t="str">
        <f>IF(E70=SUM(E71,E72,E76,E77,E83),"","err")</f>
        <v/>
      </c>
      <c r="O70" s="28" t="str">
        <f t="shared" ref="O70:Q70" si="17">IF(F70=SUM(F71,F72,F76,F77,F83),"","err")</f>
        <v/>
      </c>
      <c r="P70" s="28" t="str">
        <f t="shared" si="17"/>
        <v/>
      </c>
      <c r="Q70" s="28" t="str">
        <f t="shared" si="17"/>
        <v/>
      </c>
      <c r="R70" s="28" t="str">
        <f>IF(I70='[1]군구세외 일반회계 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83">
        <f>'[1]군구세외 일반회계 '!E71</f>
        <v>22943285000</v>
      </c>
      <c r="F71" s="83">
        <f>'[1]군구세외 일반회계 '!F71</f>
        <v>0</v>
      </c>
      <c r="G71" s="83">
        <f>'[1]군구세외 일반회계 '!G71</f>
        <v>0</v>
      </c>
      <c r="H71" s="83">
        <f>'[1]군구세외 일반회계 '!H71</f>
        <v>0</v>
      </c>
      <c r="I71" s="46">
        <f t="shared" si="6"/>
        <v>0</v>
      </c>
      <c r="J71" s="47">
        <f t="shared" si="1"/>
        <v>0</v>
      </c>
      <c r="K71" s="47">
        <f>'[1]군구세외 일반회계 '!K71</f>
        <v>0</v>
      </c>
      <c r="L71" s="48">
        <f>IF(E71=0,0,+(G71/E71)*100)</f>
        <v>0</v>
      </c>
      <c r="M71" s="49">
        <f>IF(F71=0,0,+(G71/F71)*100)</f>
        <v>0</v>
      </c>
      <c r="N71" s="27"/>
      <c r="O71" s="28"/>
      <c r="P71" s="28"/>
      <c r="Q71" s="28"/>
      <c r="R71" s="28" t="str">
        <f>IF(I71='[1]군구세외 일반회계 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5100000000</v>
      </c>
      <c r="F72" s="46">
        <f>SUM(F73:F75)</f>
        <v>0</v>
      </c>
      <c r="G72" s="46">
        <f>SUM(G73:G75)</f>
        <v>0</v>
      </c>
      <c r="H72" s="46">
        <f>SUM(H73:H75)</f>
        <v>0</v>
      </c>
      <c r="I72" s="46">
        <f t="shared" si="6"/>
        <v>0</v>
      </c>
      <c r="J72" s="47">
        <f t="shared" ref="J72:J87" si="18">I72-K72</f>
        <v>0</v>
      </c>
      <c r="K72" s="47">
        <f>SUM(K73:K75)</f>
        <v>0</v>
      </c>
      <c r="L72" s="48">
        <f t="shared" ref="L72:L87" si="19">IF(E72=0,0,+G72/E72)*100</f>
        <v>0</v>
      </c>
      <c r="M72" s="49">
        <f t="shared" ref="M72:M87" si="20">IF(F72=0,0,+((G72/F72)*100))</f>
        <v>0</v>
      </c>
      <c r="N72" s="27" t="str">
        <f>IF(E72=SUM(E73:E75),"","err")</f>
        <v/>
      </c>
      <c r="O72" s="28" t="str">
        <f t="shared" ref="O72:Q72" si="21">IF(F72=SUM(F73:F75),"","err")</f>
        <v/>
      </c>
      <c r="P72" s="28" t="str">
        <f t="shared" si="21"/>
        <v/>
      </c>
      <c r="Q72" s="28" t="str">
        <f t="shared" si="21"/>
        <v/>
      </c>
      <c r="R72" s="28" t="str">
        <f>IF(I72='[1]군구세외 일반회계 '!I72,"","err")</f>
        <v/>
      </c>
    </row>
    <row r="73" spans="2:18" s="19" customFormat="1" ht="20.100000000000001" customHeight="1">
      <c r="B73" s="105"/>
      <c r="C73" s="36" t="s">
        <v>48</v>
      </c>
      <c r="D73" s="36"/>
      <c r="E73" s="30">
        <f>'[1]군구세외 일반회계 '!E73</f>
        <v>2000000000</v>
      </c>
      <c r="F73" s="30">
        <f>'[1]군구세외 일반회계 '!F73</f>
        <v>0</v>
      </c>
      <c r="G73" s="30">
        <f>'[1]군구세외 일반회계 '!G73</f>
        <v>0</v>
      </c>
      <c r="H73" s="30">
        <f>'[1]군구세외 일반회계 '!H73</f>
        <v>0</v>
      </c>
      <c r="I73" s="50">
        <f t="shared" si="6"/>
        <v>0</v>
      </c>
      <c r="J73" s="51">
        <f t="shared" si="18"/>
        <v>0</v>
      </c>
      <c r="K73" s="51">
        <f>'[1]군구세외 일반회계 '!K73</f>
        <v>0</v>
      </c>
      <c r="L73" s="52">
        <f t="shared" si="19"/>
        <v>0</v>
      </c>
      <c r="M73" s="53">
        <f t="shared" si="20"/>
        <v>0</v>
      </c>
      <c r="N73" s="27"/>
      <c r="O73" s="28"/>
      <c r="P73" s="28"/>
      <c r="Q73" s="28"/>
      <c r="R73" s="28" t="str">
        <f>IF(I73='[1]군구세외 일반회계 '!I73,"","err")</f>
        <v/>
      </c>
    </row>
    <row r="74" spans="2:18" s="19" customFormat="1" ht="20.100000000000001" customHeight="1">
      <c r="B74" s="97"/>
      <c r="C74" s="36" t="s">
        <v>43</v>
      </c>
      <c r="D74" s="36"/>
      <c r="E74" s="30">
        <f>'[1]군구세외 일반회계 '!E74</f>
        <v>3100000000</v>
      </c>
      <c r="F74" s="30">
        <f>'[1]군구세외 일반회계 '!F74</f>
        <v>0</v>
      </c>
      <c r="G74" s="30">
        <f>'[1]군구세외 일반회계 '!G74</f>
        <v>0</v>
      </c>
      <c r="H74" s="30">
        <f>'[1]군구세외 일반회계 '!H74</f>
        <v>0</v>
      </c>
      <c r="I74" s="50">
        <f t="shared" si="6"/>
        <v>0</v>
      </c>
      <c r="J74" s="51">
        <f t="shared" si="18"/>
        <v>0</v>
      </c>
      <c r="K74" s="51">
        <f>'[1]군구세외 일반회계 '!K74</f>
        <v>0</v>
      </c>
      <c r="L74" s="52">
        <f t="shared" si="19"/>
        <v>0</v>
      </c>
      <c r="M74" s="53">
        <f t="shared" si="20"/>
        <v>0</v>
      </c>
      <c r="N74" s="27"/>
      <c r="O74" s="28"/>
      <c r="P74" s="28"/>
      <c r="Q74" s="28"/>
      <c r="R74" s="28" t="str">
        <f>IF(I74='[1]군구세외 일반회계 '!I74,"","err")</f>
        <v/>
      </c>
    </row>
    <row r="75" spans="2:18" s="19" customFormat="1" ht="20.100000000000001" customHeight="1">
      <c r="B75" s="106"/>
      <c r="C75" s="36" t="s">
        <v>44</v>
      </c>
      <c r="D75" s="36"/>
      <c r="E75" s="30">
        <f>'[1]군구세외 일반회계 '!E75</f>
        <v>0</v>
      </c>
      <c r="F75" s="30">
        <f>'[1]군구세외 일반회계 '!F75</f>
        <v>0</v>
      </c>
      <c r="G75" s="30">
        <f>'[1]군구세외 일반회계 '!G75</f>
        <v>0</v>
      </c>
      <c r="H75" s="30">
        <f>'[1]군구세외 일반회계 '!H75</f>
        <v>0</v>
      </c>
      <c r="I75" s="50">
        <f t="shared" si="6"/>
        <v>0</v>
      </c>
      <c r="J75" s="51">
        <f t="shared" si="18"/>
        <v>0</v>
      </c>
      <c r="K75" s="51">
        <f>'[1]군구세외 일반회계 '!K75</f>
        <v>0</v>
      </c>
      <c r="L75" s="52">
        <f t="shared" si="19"/>
        <v>0</v>
      </c>
      <c r="M75" s="53">
        <f t="shared" si="20"/>
        <v>0</v>
      </c>
      <c r="N75" s="27"/>
      <c r="O75" s="28"/>
      <c r="P75" s="28"/>
      <c r="Q75" s="28"/>
      <c r="R75" s="28" t="str">
        <f>IF(I75='[1]군구세외 일반회계 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84">
        <f>'[1]군구세외 일반회계 '!E76</f>
        <v>0</v>
      </c>
      <c r="F76" s="84">
        <f>'[1]군구세외 일반회계 '!F76</f>
        <v>0</v>
      </c>
      <c r="G76" s="84">
        <f>'[1]군구세외 일반회계 '!G76</f>
        <v>0</v>
      </c>
      <c r="H76" s="84">
        <f>'[1]군구세외 일반회계 '!H76</f>
        <v>0</v>
      </c>
      <c r="I76" s="85">
        <f>F76-G76-H76</f>
        <v>0</v>
      </c>
      <c r="J76" s="69">
        <f t="shared" si="18"/>
        <v>0</v>
      </c>
      <c r="K76" s="69">
        <f>'[1]군구세외 일반회계 '!K76</f>
        <v>0</v>
      </c>
      <c r="L76" s="70">
        <f>IF(E76=0,0,+G76/E76)*100</f>
        <v>0</v>
      </c>
      <c r="M76" s="71">
        <f>IF(F76=0,0,+((G76/F76)*100))</f>
        <v>0</v>
      </c>
      <c r="N76" s="27"/>
      <c r="O76" s="28"/>
      <c r="P76" s="28"/>
      <c r="Q76" s="28"/>
      <c r="R76" s="28" t="str">
        <f>IF(I76='[1]군구세외 일반회계 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6"/>
        <v>0</v>
      </c>
      <c r="J77" s="47">
        <f t="shared" si="18"/>
        <v>0</v>
      </c>
      <c r="K77" s="47">
        <f>SUM(K78:K82)</f>
        <v>0</v>
      </c>
      <c r="L77" s="48">
        <f t="shared" si="19"/>
        <v>0</v>
      </c>
      <c r="M77" s="49">
        <f t="shared" si="20"/>
        <v>0</v>
      </c>
      <c r="N77" s="27" t="str">
        <f>IF(E77=SUM(E78:E82),"","err")</f>
        <v/>
      </c>
      <c r="O77" s="28" t="str">
        <f t="shared" ref="O77:Q77" si="22">IF(F77=SUM(F78:F82),"","err")</f>
        <v/>
      </c>
      <c r="P77" s="28" t="str">
        <f t="shared" si="22"/>
        <v/>
      </c>
      <c r="Q77" s="28" t="str">
        <f t="shared" si="22"/>
        <v/>
      </c>
      <c r="R77" s="28" t="str">
        <f>IF(I77='[1]군구세외 일반회계 '!I77,"","err")</f>
        <v/>
      </c>
    </row>
    <row r="78" spans="2:18" s="19" customFormat="1" ht="20.100000000000001" customHeight="1">
      <c r="B78" s="105"/>
      <c r="C78" s="36" t="s">
        <v>45</v>
      </c>
      <c r="D78" s="36"/>
      <c r="E78" s="30">
        <f>'[1]군구세외 일반회계 '!E78</f>
        <v>0</v>
      </c>
      <c r="F78" s="30">
        <f>'[1]군구세외 일반회계 '!F78</f>
        <v>0</v>
      </c>
      <c r="G78" s="30">
        <f>'[1]군구세외 일반회계 '!G78</f>
        <v>0</v>
      </c>
      <c r="H78" s="30">
        <f>'[1]군구세외 일반회계 '!H78</f>
        <v>0</v>
      </c>
      <c r="I78" s="50">
        <f t="shared" ref="I78:I87" si="23">F78-G78-H78</f>
        <v>0</v>
      </c>
      <c r="J78" s="51">
        <f t="shared" si="18"/>
        <v>0</v>
      </c>
      <c r="K78" s="51">
        <f>'[1]군구세외 일반회계 '!K78</f>
        <v>0</v>
      </c>
      <c r="L78" s="52">
        <f t="shared" si="19"/>
        <v>0</v>
      </c>
      <c r="M78" s="53">
        <f t="shared" si="20"/>
        <v>0</v>
      </c>
      <c r="N78" s="27"/>
      <c r="O78" s="28"/>
      <c r="P78" s="28"/>
      <c r="Q78" s="28"/>
      <c r="R78" s="28" t="str">
        <f>IF(I78='[1]군구세외 일반회계 '!I78,"","err")</f>
        <v/>
      </c>
    </row>
    <row r="79" spans="2:18" s="19" customFormat="1" ht="20.100000000000001" customHeight="1">
      <c r="B79" s="97"/>
      <c r="C79" s="36" t="s">
        <v>46</v>
      </c>
      <c r="D79" s="36"/>
      <c r="E79" s="30">
        <f>'[1]군구세외 일반회계 '!E79</f>
        <v>0</v>
      </c>
      <c r="F79" s="30">
        <f>'[1]군구세외 일반회계 '!F79</f>
        <v>0</v>
      </c>
      <c r="G79" s="30">
        <f>'[1]군구세외 일반회계 '!G79</f>
        <v>0</v>
      </c>
      <c r="H79" s="30">
        <f>'[1]군구세외 일반회계 '!H79</f>
        <v>0</v>
      </c>
      <c r="I79" s="50">
        <f t="shared" si="23"/>
        <v>0</v>
      </c>
      <c r="J79" s="51">
        <f t="shared" si="18"/>
        <v>0</v>
      </c>
      <c r="K79" s="51">
        <f>'[1]군구세외 일반회계 '!K79</f>
        <v>0</v>
      </c>
      <c r="L79" s="52">
        <f t="shared" si="19"/>
        <v>0</v>
      </c>
      <c r="M79" s="53">
        <f t="shared" si="20"/>
        <v>0</v>
      </c>
      <c r="N79" s="27"/>
      <c r="O79" s="28"/>
      <c r="P79" s="28"/>
      <c r="Q79" s="28"/>
      <c r="R79" s="28" t="str">
        <f>IF(I79='[1]군구세외 일반회계 '!I79,"","err")</f>
        <v/>
      </c>
    </row>
    <row r="80" spans="2:18" s="19" customFormat="1" ht="20.100000000000001" customHeight="1">
      <c r="B80" s="97"/>
      <c r="C80" s="36" t="s">
        <v>67</v>
      </c>
      <c r="D80" s="36"/>
      <c r="E80" s="30">
        <f>'[1]군구세외 일반회계 '!E80</f>
        <v>0</v>
      </c>
      <c r="F80" s="30">
        <f>'[1]군구세외 일반회계 '!F80</f>
        <v>0</v>
      </c>
      <c r="G80" s="30">
        <f>'[1]군구세외 일반회계 '!G80</f>
        <v>0</v>
      </c>
      <c r="H80" s="30">
        <f>'[1]군구세외 일반회계 '!H80</f>
        <v>0</v>
      </c>
      <c r="I80" s="50">
        <f t="shared" si="23"/>
        <v>0</v>
      </c>
      <c r="J80" s="51">
        <f t="shared" si="18"/>
        <v>0</v>
      </c>
      <c r="K80" s="51">
        <f>'[1]군구세외 일반회계 '!K80</f>
        <v>0</v>
      </c>
      <c r="L80" s="52">
        <f t="shared" si="19"/>
        <v>0</v>
      </c>
      <c r="M80" s="53">
        <f t="shared" si="20"/>
        <v>0</v>
      </c>
      <c r="N80" s="27"/>
      <c r="O80" s="28"/>
      <c r="P80" s="28"/>
      <c r="Q80" s="28"/>
      <c r="R80" s="28" t="str">
        <f>IF(I80='[1]군구세외 일반회계 '!I80,"","err")</f>
        <v/>
      </c>
    </row>
    <row r="81" spans="2:18" s="19" customFormat="1" ht="20.100000000000001" customHeight="1">
      <c r="B81" s="97"/>
      <c r="C81" s="36" t="s">
        <v>51</v>
      </c>
      <c r="D81" s="36"/>
      <c r="E81" s="30">
        <f>'[1]군구세외 일반회계 '!E81</f>
        <v>0</v>
      </c>
      <c r="F81" s="30">
        <f>'[1]군구세외 일반회계 '!F81</f>
        <v>0</v>
      </c>
      <c r="G81" s="30">
        <f>'[1]군구세외 일반회계 '!G81</f>
        <v>0</v>
      </c>
      <c r="H81" s="30">
        <f>'[1]군구세외 일반회계 '!H81</f>
        <v>0</v>
      </c>
      <c r="I81" s="50">
        <f t="shared" si="23"/>
        <v>0</v>
      </c>
      <c r="J81" s="51">
        <f t="shared" si="18"/>
        <v>0</v>
      </c>
      <c r="K81" s="51">
        <f>'[1]군구세외 일반회계 '!K81</f>
        <v>0</v>
      </c>
      <c r="L81" s="52">
        <f t="shared" si="19"/>
        <v>0</v>
      </c>
      <c r="M81" s="53">
        <f t="shared" si="20"/>
        <v>0</v>
      </c>
      <c r="N81" s="27"/>
      <c r="O81" s="28"/>
      <c r="P81" s="28"/>
      <c r="Q81" s="28"/>
      <c r="R81" s="28" t="str">
        <f>IF(I81='[1]군구세외 일반회계 '!I81,"","err")</f>
        <v/>
      </c>
    </row>
    <row r="82" spans="2:18" s="19" customFormat="1" ht="20.100000000000001" customHeight="1">
      <c r="B82" s="106"/>
      <c r="C82" s="36" t="s">
        <v>47</v>
      </c>
      <c r="D82" s="36"/>
      <c r="E82" s="30">
        <f>'[1]군구세외 일반회계 '!E82</f>
        <v>0</v>
      </c>
      <c r="F82" s="30">
        <f>'[1]군구세외 일반회계 '!F82</f>
        <v>0</v>
      </c>
      <c r="G82" s="30">
        <f>'[1]군구세외 일반회계 '!G82</f>
        <v>0</v>
      </c>
      <c r="H82" s="30">
        <f>'[1]군구세외 일반회계 '!H82</f>
        <v>0</v>
      </c>
      <c r="I82" s="50">
        <f t="shared" si="23"/>
        <v>0</v>
      </c>
      <c r="J82" s="51">
        <f t="shared" si="18"/>
        <v>0</v>
      </c>
      <c r="K82" s="51">
        <f>'[1]군구세외 일반회계 '!K82</f>
        <v>0</v>
      </c>
      <c r="L82" s="52">
        <f t="shared" si="19"/>
        <v>0</v>
      </c>
      <c r="M82" s="53">
        <f t="shared" si="20"/>
        <v>0</v>
      </c>
      <c r="N82" s="27"/>
      <c r="O82" s="28"/>
      <c r="P82" s="28"/>
      <c r="Q82" s="28"/>
      <c r="R82" s="28" t="str">
        <f>IF(I82='[1]군구세외 일반회계 '!I82,"","err")</f>
        <v/>
      </c>
    </row>
    <row r="83" spans="2:18" s="19" customFormat="1" ht="21.75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23"/>
        <v>0</v>
      </c>
      <c r="J83" s="47">
        <f t="shared" si="18"/>
        <v>0</v>
      </c>
      <c r="K83" s="47">
        <f>SUM(K84:K87)</f>
        <v>0</v>
      </c>
      <c r="L83" s="48">
        <f t="shared" si="19"/>
        <v>0</v>
      </c>
      <c r="M83" s="49">
        <f t="shared" si="20"/>
        <v>0</v>
      </c>
      <c r="N83" s="27" t="str">
        <f>IF(E83=SUM(E84:E87),"","err")</f>
        <v/>
      </c>
      <c r="O83" s="28" t="str">
        <f t="shared" ref="O83:Q83" si="24">IF(F83=SUM(F84:F87),"","err")</f>
        <v/>
      </c>
      <c r="P83" s="28" t="str">
        <f t="shared" si="24"/>
        <v/>
      </c>
      <c r="Q83" s="28" t="str">
        <f t="shared" si="24"/>
        <v/>
      </c>
      <c r="R83" s="28" t="str">
        <f>IF(I83='[1]군구세외 일반회계 '!I83,"","err")</f>
        <v/>
      </c>
    </row>
    <row r="84" spans="2:18" s="19" customFormat="1" ht="21.75" customHeight="1">
      <c r="B84" s="105"/>
      <c r="C84" s="36" t="s">
        <v>52</v>
      </c>
      <c r="D84" s="36"/>
      <c r="E84" s="57">
        <f>'[1]군구세외 일반회계 '!E84</f>
        <v>0</v>
      </c>
      <c r="F84" s="57">
        <f>'[1]군구세외 일반회계 '!F84</f>
        <v>0</v>
      </c>
      <c r="G84" s="57">
        <f>'[1]군구세외 일반회계 '!G84</f>
        <v>0</v>
      </c>
      <c r="H84" s="57">
        <f>'[1]군구세외 일반회계 '!H84</f>
        <v>0</v>
      </c>
      <c r="I84" s="50">
        <f t="shared" si="23"/>
        <v>0</v>
      </c>
      <c r="J84" s="51">
        <f t="shared" si="18"/>
        <v>0</v>
      </c>
      <c r="K84" s="51">
        <f>'[1]군구세외 일반회계 '!K84</f>
        <v>0</v>
      </c>
      <c r="L84" s="52">
        <f t="shared" si="19"/>
        <v>0</v>
      </c>
      <c r="M84" s="53">
        <f t="shared" si="20"/>
        <v>0</v>
      </c>
      <c r="N84" s="27"/>
      <c r="O84" s="28"/>
      <c r="P84" s="28"/>
      <c r="Q84" s="28"/>
      <c r="R84" s="28" t="str">
        <f>IF(I84='[1]군구세외 일반회계 '!I84,"","err")</f>
        <v/>
      </c>
    </row>
    <row r="85" spans="2:18" ht="21.75" customHeight="1">
      <c r="B85" s="97"/>
      <c r="C85" s="72" t="s">
        <v>73</v>
      </c>
      <c r="D85" s="72"/>
      <c r="E85" s="86">
        <f>'[1]군구세외 일반회계 '!E85</f>
        <v>0</v>
      </c>
      <c r="F85" s="86">
        <f>'[1]군구세외 일반회계 '!F85</f>
        <v>0</v>
      </c>
      <c r="G85" s="86">
        <f>'[1]군구세외 일반회계 '!G85</f>
        <v>0</v>
      </c>
      <c r="H85" s="86">
        <f>'[1]군구세외 일반회계 '!H85</f>
        <v>0</v>
      </c>
      <c r="I85" s="87">
        <f t="shared" si="23"/>
        <v>0</v>
      </c>
      <c r="J85" s="88">
        <f t="shared" si="18"/>
        <v>0</v>
      </c>
      <c r="K85" s="88">
        <f>'[1]군구세외 일반회계 '!K85</f>
        <v>0</v>
      </c>
      <c r="L85" s="89">
        <f t="shared" si="19"/>
        <v>0</v>
      </c>
      <c r="M85" s="90">
        <f t="shared" si="20"/>
        <v>0</v>
      </c>
      <c r="N85" s="27"/>
      <c r="O85" s="28"/>
      <c r="P85" s="28"/>
      <c r="Q85" s="28"/>
      <c r="R85" s="28" t="str">
        <f>IF(I85='[1]군구세외 일반회계 '!I85,"","err")</f>
        <v/>
      </c>
    </row>
    <row r="86" spans="2:18" ht="21.75" customHeight="1">
      <c r="B86" s="97"/>
      <c r="C86" s="36" t="s">
        <v>74</v>
      </c>
      <c r="D86" s="36"/>
      <c r="E86" s="57">
        <f>'[1]군구세외 일반회계 '!E86</f>
        <v>0</v>
      </c>
      <c r="F86" s="57">
        <f>'[1]군구세외 일반회계 '!F86</f>
        <v>0</v>
      </c>
      <c r="G86" s="57">
        <f>'[1]군구세외 일반회계 '!G86</f>
        <v>0</v>
      </c>
      <c r="H86" s="57">
        <f>'[1]군구세외 일반회계 '!H86</f>
        <v>0</v>
      </c>
      <c r="I86" s="50">
        <f t="shared" si="23"/>
        <v>0</v>
      </c>
      <c r="J86" s="51">
        <f t="shared" si="18"/>
        <v>0</v>
      </c>
      <c r="K86" s="51">
        <f>'[1]군구세외 일반회계 '!K86</f>
        <v>0</v>
      </c>
      <c r="L86" s="52">
        <f t="shared" si="19"/>
        <v>0</v>
      </c>
      <c r="M86" s="53">
        <f t="shared" si="20"/>
        <v>0</v>
      </c>
      <c r="N86" s="27"/>
      <c r="O86" s="28"/>
      <c r="P86" s="28"/>
      <c r="Q86" s="28"/>
      <c r="R86" s="28" t="str">
        <f>IF(I86='[1]군구세외 일반회계 '!I86,"","err")</f>
        <v/>
      </c>
    </row>
    <row r="87" spans="2:18" ht="21.75" customHeight="1" thickBot="1">
      <c r="B87" s="98"/>
      <c r="C87" s="38" t="s">
        <v>75</v>
      </c>
      <c r="D87" s="38"/>
      <c r="E87" s="73">
        <f>'[1]군구세외 일반회계 '!E87</f>
        <v>0</v>
      </c>
      <c r="F87" s="73">
        <f>'[1]군구세외 일반회계 '!F87</f>
        <v>0</v>
      </c>
      <c r="G87" s="73">
        <f>'[1]군구세외 일반회계 '!G87</f>
        <v>0</v>
      </c>
      <c r="H87" s="73">
        <f>'[1]군구세외 일반회계 '!H87</f>
        <v>0</v>
      </c>
      <c r="I87" s="74">
        <f t="shared" si="23"/>
        <v>0</v>
      </c>
      <c r="J87" s="74">
        <f t="shared" si="18"/>
        <v>0</v>
      </c>
      <c r="K87" s="74">
        <f>'[1]군구세외 일반회계 '!K87</f>
        <v>0</v>
      </c>
      <c r="L87" s="75">
        <f t="shared" si="19"/>
        <v>0</v>
      </c>
      <c r="M87" s="76">
        <f t="shared" si="20"/>
        <v>0</v>
      </c>
      <c r="N87" s="27"/>
      <c r="O87" s="28"/>
      <c r="P87" s="28"/>
      <c r="Q87" s="28"/>
      <c r="R87" s="28" t="str">
        <f>IF(I87='[1]군구세외 일반회계 '!I87,"","err")</f>
        <v/>
      </c>
    </row>
  </sheetData>
  <sheetProtection selectLockedCells="1"/>
  <mergeCells count="22">
    <mergeCell ref="B2:M2"/>
    <mergeCell ref="B7:D7"/>
    <mergeCell ref="B8:D8"/>
    <mergeCell ref="L3:M3"/>
    <mergeCell ref="B4:D4"/>
    <mergeCell ref="L4:M4"/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87"/>
  <sheetViews>
    <sheetView showGridLines="0" tabSelected="1" zoomScaleNormal="100" workbookViewId="0">
      <pane xSplit="4" ySplit="6" topLeftCell="E7" activePane="bottomRight" state="frozen"/>
      <selection activeCell="G18" sqref="G18"/>
      <selection pane="topRight" activeCell="G18" sqref="G18"/>
      <selection pane="bottomLeft" activeCell="G18" sqref="G18"/>
      <selection pane="bottomRight" activeCell="B5" sqref="B5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8" width="4.5546875" style="4" customWidth="1"/>
    <col min="19" max="16384" width="8.88671875" style="4"/>
  </cols>
  <sheetData>
    <row r="1" spans="1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8" ht="28.5" customHeight="1">
      <c r="B2" s="115" t="s">
        <v>114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8" ht="22.5" customHeight="1">
      <c r="B3" s="6"/>
      <c r="C3" s="2"/>
      <c r="D3" s="2"/>
      <c r="E3" s="3"/>
      <c r="F3" s="3"/>
      <c r="G3" s="3"/>
      <c r="H3" s="3"/>
      <c r="K3" s="7" t="s">
        <v>57</v>
      </c>
      <c r="L3" s="99" t="str">
        <f>'[1]군구세외 특별회계'!$L$3:$M$3</f>
        <v>미추홀구</v>
      </c>
      <c r="M3" s="100"/>
    </row>
    <row r="4" spans="1:18" s="9" customFormat="1" ht="18.75" customHeight="1" thickBot="1">
      <c r="B4" s="117" t="s">
        <v>113</v>
      </c>
      <c r="C4" s="117"/>
      <c r="D4" s="117"/>
      <c r="E4" s="8"/>
      <c r="F4" s="8"/>
      <c r="G4" s="8"/>
      <c r="H4" s="8"/>
      <c r="I4" s="8"/>
      <c r="J4" s="8"/>
      <c r="K4" s="8"/>
      <c r="L4" s="109" t="s">
        <v>61</v>
      </c>
      <c r="M4" s="109"/>
      <c r="N4" s="9">
        <f>COUNTIF(N7:R105,"err")</f>
        <v>0</v>
      </c>
    </row>
    <row r="5" spans="1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1" t="s">
        <v>60</v>
      </c>
      <c r="M5" s="102"/>
      <c r="N5" s="17" t="s">
        <v>102</v>
      </c>
      <c r="O5" s="18"/>
      <c r="P5" s="18"/>
      <c r="Q5" s="18"/>
      <c r="R5" s="18"/>
    </row>
    <row r="6" spans="1:18" s="19" customFormat="1" ht="26.25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103</v>
      </c>
      <c r="O6" s="18" t="s">
        <v>104</v>
      </c>
      <c r="P6" s="18" t="s">
        <v>105</v>
      </c>
      <c r="Q6" s="18" t="s">
        <v>100</v>
      </c>
      <c r="R6" s="18" t="s">
        <v>101</v>
      </c>
    </row>
    <row r="7" spans="1:18" s="29" customFormat="1" ht="20.100000000000001" customHeight="1" thickBot="1">
      <c r="A7" s="91"/>
      <c r="B7" s="110" t="s">
        <v>62</v>
      </c>
      <c r="C7" s="111"/>
      <c r="D7" s="111"/>
      <c r="E7" s="40">
        <f>E8+E48</f>
        <v>5345886830</v>
      </c>
      <c r="F7" s="40">
        <f>F8+F48</f>
        <v>12847167327</v>
      </c>
      <c r="G7" s="40">
        <f>G8+G48</f>
        <v>4540389375</v>
      </c>
      <c r="H7" s="40">
        <f>H8+H48</f>
        <v>318234118</v>
      </c>
      <c r="I7" s="40">
        <f>F7-G7-H7</f>
        <v>7988543834</v>
      </c>
      <c r="J7" s="40">
        <f>I7-K7</f>
        <v>7820587024</v>
      </c>
      <c r="K7" s="40">
        <f>K8+K48</f>
        <v>167956810</v>
      </c>
      <c r="L7" s="41">
        <f>IF(E7=0,0,+(G7/E7)*100)</f>
        <v>84.932388570597567</v>
      </c>
      <c r="M7" s="42">
        <f>IF(F7=0,0,+(G7/F7)*100)</f>
        <v>35.341560201039641</v>
      </c>
      <c r="N7" s="27" t="str">
        <f>IF(E7='[1]군구세외 특별회계'!E7,"","err")</f>
        <v/>
      </c>
      <c r="O7" s="28" t="str">
        <f>IF(F7='[1]군구세외 특별회계'!F7,"","err")</f>
        <v/>
      </c>
      <c r="P7" s="28" t="str">
        <f>IF(G7='[1]군구세외 특별회계'!G7,"","err")</f>
        <v/>
      </c>
      <c r="Q7" s="28" t="str">
        <f>IF(H7='[1]군구세외 특별회계'!H7,"","err")</f>
        <v/>
      </c>
      <c r="R7" s="28" t="str">
        <f>IF(I7='[1]군구세외 특별회계'!I7,"","err")</f>
        <v/>
      </c>
    </row>
    <row r="8" spans="1:18" s="29" customFormat="1" ht="20.100000000000001" customHeight="1">
      <c r="B8" s="103" t="s">
        <v>41</v>
      </c>
      <c r="C8" s="104"/>
      <c r="D8" s="104"/>
      <c r="E8" s="31">
        <f>E9+E12+E21+E26+E36+E41</f>
        <v>3085886830</v>
      </c>
      <c r="F8" s="31">
        <f>F9+F12+F21+F26+F36+F41</f>
        <v>2321591740</v>
      </c>
      <c r="G8" s="31">
        <f>G9+G12+G21+G26+G36+G41</f>
        <v>2294770930</v>
      </c>
      <c r="H8" s="31">
        <f>H9+H12+H21+H26+H36+H41</f>
        <v>0</v>
      </c>
      <c r="I8" s="31">
        <f>F8-G8-H8</f>
        <v>26820810</v>
      </c>
      <c r="J8" s="31">
        <f t="shared" ref="J8:J71" si="0">I8-K8</f>
        <v>0</v>
      </c>
      <c r="K8" s="31">
        <f>K9+K12+K21+K26+K36+K41</f>
        <v>26820810</v>
      </c>
      <c r="L8" s="43">
        <f t="shared" ref="L8:L68" si="1">IF(E8=0,0,+(G8/E8)*100)</f>
        <v>74.363418246287409</v>
      </c>
      <c r="M8" s="32">
        <f t="shared" ref="M8:M68" si="2">IF(F8=0,0,+(G8/F8)*100)</f>
        <v>98.844723232862634</v>
      </c>
      <c r="N8" s="27" t="str">
        <f>IF(E8='[1]군구세외 특별회계'!E8,"","err")</f>
        <v/>
      </c>
      <c r="O8" s="28" t="str">
        <f>IF(F8='[1]군구세외 특별회계'!F8,"","err")</f>
        <v/>
      </c>
      <c r="P8" s="28" t="str">
        <f>IF(G8='[1]군구세외 특별회계'!G8,"","err")</f>
        <v/>
      </c>
      <c r="Q8" s="28" t="str">
        <f>IF(H8='[1]군구세외 특별회계'!H8,"","err")</f>
        <v/>
      </c>
      <c r="R8" s="28" t="str">
        <f>IF(I8='[1]군구세외 특별회계'!I8,"","err")</f>
        <v/>
      </c>
    </row>
    <row r="9" spans="1:18" s="29" customFormat="1" ht="20.100000000000001" customHeight="1">
      <c r="B9" s="44" t="s">
        <v>26</v>
      </c>
      <c r="C9" s="45"/>
      <c r="D9" s="45"/>
      <c r="E9" s="46">
        <f>SUM(E10:E11)</f>
        <v>0</v>
      </c>
      <c r="F9" s="46">
        <f>SUM(F10:F11)</f>
        <v>0</v>
      </c>
      <c r="G9" s="46">
        <f>SUM(G10:G11)</f>
        <v>0</v>
      </c>
      <c r="H9" s="46">
        <f>SUM(H10:H11)</f>
        <v>0</v>
      </c>
      <c r="I9" s="46">
        <f>F9-G9-H9</f>
        <v>0</v>
      </c>
      <c r="J9" s="47">
        <f t="shared" si="0"/>
        <v>0</v>
      </c>
      <c r="K9" s="47">
        <f>SUM(K10:K11)</f>
        <v>0</v>
      </c>
      <c r="L9" s="48">
        <f t="shared" si="1"/>
        <v>0</v>
      </c>
      <c r="M9" s="49">
        <f t="shared" si="2"/>
        <v>0</v>
      </c>
      <c r="N9" s="27" t="str">
        <f>IF(E9='[1]군구세외 특별회계'!E9,"","err")</f>
        <v/>
      </c>
      <c r="O9" s="28" t="str">
        <f>IF(F9='[1]군구세외 특별회계'!F9,"","err")</f>
        <v/>
      </c>
      <c r="P9" s="28" t="str">
        <f>IF(G9='[1]군구세외 특별회계'!G9,"","err")</f>
        <v/>
      </c>
      <c r="Q9" s="28" t="str">
        <f>IF(H9='[1]군구세외 특별회계'!H9,"","err")</f>
        <v/>
      </c>
      <c r="R9" s="28" t="str">
        <f>IF(I9='[1]군구세외 특별회계'!I9,"","err")</f>
        <v/>
      </c>
    </row>
    <row r="10" spans="1:18" s="29" customFormat="1" ht="20.100000000000001" customHeight="1">
      <c r="B10" s="105"/>
      <c r="C10" s="36" t="s">
        <v>27</v>
      </c>
      <c r="D10" s="36"/>
      <c r="E10" s="30">
        <f>'[1]군구세외 특별회계'!E10</f>
        <v>0</v>
      </c>
      <c r="F10" s="30">
        <f>'[1]군구세외 특별회계'!F10</f>
        <v>0</v>
      </c>
      <c r="G10" s="30">
        <f>'[1]군구세외 특별회계'!G10</f>
        <v>0</v>
      </c>
      <c r="H10" s="30">
        <f>'[1]군구세외 특별회계'!H10</f>
        <v>0</v>
      </c>
      <c r="I10" s="50">
        <f>F10-G10-H10</f>
        <v>0</v>
      </c>
      <c r="J10" s="51">
        <f t="shared" si="0"/>
        <v>0</v>
      </c>
      <c r="K10" s="51">
        <f>'[1]군구세외 특별회계'!K10</f>
        <v>0</v>
      </c>
      <c r="L10" s="52">
        <f t="shared" si="1"/>
        <v>0</v>
      </c>
      <c r="M10" s="53">
        <f t="shared" si="2"/>
        <v>0</v>
      </c>
      <c r="N10" s="27" t="str">
        <f>IF(E10='[1]군구세외 특별회계'!E10,"","err")</f>
        <v/>
      </c>
      <c r="O10" s="28" t="str">
        <f>IF(F10='[1]군구세외 특별회계'!F10,"","err")</f>
        <v/>
      </c>
      <c r="P10" s="28" t="str">
        <f>IF(G10='[1]군구세외 특별회계'!G10,"","err")</f>
        <v/>
      </c>
      <c r="Q10" s="28" t="str">
        <f>IF(H10='[1]군구세외 특별회계'!H10,"","err")</f>
        <v/>
      </c>
      <c r="R10" s="28" t="str">
        <f>IF(I10='[1]군구세외 특별회계'!I10,"","err")</f>
        <v/>
      </c>
    </row>
    <row r="11" spans="1:18" s="29" customFormat="1" ht="20.100000000000001" customHeight="1">
      <c r="B11" s="106"/>
      <c r="C11" s="36" t="s">
        <v>28</v>
      </c>
      <c r="D11" s="36"/>
      <c r="E11" s="30">
        <f>'[1]군구세외 특별회계'!E11</f>
        <v>0</v>
      </c>
      <c r="F11" s="30">
        <f>'[1]군구세외 특별회계'!F11</f>
        <v>0</v>
      </c>
      <c r="G11" s="30">
        <f>'[1]군구세외 특별회계'!G11</f>
        <v>0</v>
      </c>
      <c r="H11" s="30">
        <f>'[1]군구세외 특별회계'!H11</f>
        <v>0</v>
      </c>
      <c r="I11" s="50">
        <f t="shared" ref="I11:I77" si="3">F11-G11-H11</f>
        <v>0</v>
      </c>
      <c r="J11" s="51">
        <f t="shared" si="0"/>
        <v>0</v>
      </c>
      <c r="K11" s="51">
        <f>'[1]군구세외 특별회계'!K11</f>
        <v>0</v>
      </c>
      <c r="L11" s="52">
        <f t="shared" si="1"/>
        <v>0</v>
      </c>
      <c r="M11" s="53">
        <f t="shared" si="2"/>
        <v>0</v>
      </c>
      <c r="N11" s="27" t="str">
        <f>IF(E11='[1]군구세외 특별회계'!E11,"","err")</f>
        <v/>
      </c>
      <c r="O11" s="28" t="str">
        <f>IF(F11='[1]군구세외 특별회계'!F11,"","err")</f>
        <v/>
      </c>
      <c r="P11" s="28" t="str">
        <f>IF(G11='[1]군구세외 특별회계'!G11,"","err")</f>
        <v/>
      </c>
      <c r="Q11" s="28" t="str">
        <f>IF(H11='[1]군구세외 특별회계'!H11,"","err")</f>
        <v/>
      </c>
      <c r="R11" s="28" t="str">
        <f>IF(I11='[1]군구세외 특별회계'!I11,"","err")</f>
        <v/>
      </c>
    </row>
    <row r="12" spans="1:18" s="29" customFormat="1" ht="20.100000000000001" customHeight="1">
      <c r="B12" s="44" t="s">
        <v>29</v>
      </c>
      <c r="C12" s="45"/>
      <c r="D12" s="45"/>
      <c r="E12" s="46">
        <f>SUM(E13:E20)</f>
        <v>2300000</v>
      </c>
      <c r="F12" s="46">
        <f>SUM(F13:F20)</f>
        <v>2227170</v>
      </c>
      <c r="G12" s="46">
        <f>SUM(G13:G20)</f>
        <v>2227170</v>
      </c>
      <c r="H12" s="46">
        <f>SUM(H13:H20)</f>
        <v>0</v>
      </c>
      <c r="I12" s="46">
        <f t="shared" si="3"/>
        <v>0</v>
      </c>
      <c r="J12" s="47">
        <f t="shared" si="0"/>
        <v>0</v>
      </c>
      <c r="K12" s="47">
        <f>SUM(K13:K20)</f>
        <v>0</v>
      </c>
      <c r="L12" s="48">
        <f t="shared" si="1"/>
        <v>96.833478260869569</v>
      </c>
      <c r="M12" s="49">
        <f t="shared" si="2"/>
        <v>100</v>
      </c>
      <c r="N12" s="27" t="str">
        <f>IF(E12='[1]군구세외 특별회계'!E12,"","err")</f>
        <v/>
      </c>
      <c r="O12" s="28" t="str">
        <f>IF(F12='[1]군구세외 특별회계'!F12,"","err")</f>
        <v/>
      </c>
      <c r="P12" s="28" t="str">
        <f>IF(G12='[1]군구세외 특별회계'!G12,"","err")</f>
        <v/>
      </c>
      <c r="Q12" s="28" t="str">
        <f>IF(H12='[1]군구세외 특별회계'!H12,"","err")</f>
        <v/>
      </c>
      <c r="R12" s="28" t="str">
        <f>IF(I12='[1]군구세외 특별회계'!I12,"","err")</f>
        <v/>
      </c>
    </row>
    <row r="13" spans="1:18" s="29" customFormat="1" ht="20.100000000000001" customHeight="1">
      <c r="B13" s="105" t="s">
        <v>0</v>
      </c>
      <c r="C13" s="36" t="s">
        <v>65</v>
      </c>
      <c r="D13" s="36"/>
      <c r="E13" s="30">
        <f>'[1]군구세외 특별회계'!E13</f>
        <v>0</v>
      </c>
      <c r="F13" s="30">
        <f>'[1]군구세외 특별회계'!F13</f>
        <v>0</v>
      </c>
      <c r="G13" s="30">
        <f>'[1]군구세외 특별회계'!G13</f>
        <v>0</v>
      </c>
      <c r="H13" s="30">
        <f>'[1]군구세외 특별회계'!H13</f>
        <v>0</v>
      </c>
      <c r="I13" s="50">
        <f t="shared" si="3"/>
        <v>0</v>
      </c>
      <c r="J13" s="51">
        <f t="shared" si="0"/>
        <v>0</v>
      </c>
      <c r="K13" s="51">
        <f>'[1]군구세외 특별회계'!K13</f>
        <v>0</v>
      </c>
      <c r="L13" s="52">
        <f>IF(E13=0,0,+(G13/E13)*100)</f>
        <v>0</v>
      </c>
      <c r="M13" s="53">
        <f t="shared" si="2"/>
        <v>0</v>
      </c>
      <c r="N13" s="27" t="str">
        <f>IF(E13='[1]군구세외 특별회계'!E13,"","err")</f>
        <v/>
      </c>
      <c r="O13" s="28" t="str">
        <f>IF(F13='[1]군구세외 특별회계'!F13,"","err")</f>
        <v/>
      </c>
      <c r="P13" s="28" t="str">
        <f>IF(G13='[1]군구세외 특별회계'!G13,"","err")</f>
        <v/>
      </c>
      <c r="Q13" s="28" t="str">
        <f>IF(H13='[1]군구세외 특별회계'!H13,"","err")</f>
        <v/>
      </c>
      <c r="R13" s="28" t="str">
        <f>IF(I13='[1]군구세외 특별회계'!I13,"","err")</f>
        <v/>
      </c>
    </row>
    <row r="14" spans="1:18" s="29" customFormat="1" ht="20.100000000000001" customHeight="1">
      <c r="B14" s="97"/>
      <c r="C14" s="36" t="s">
        <v>66</v>
      </c>
      <c r="D14" s="36"/>
      <c r="E14" s="30">
        <f>'[1]군구세외 특별회계'!E14</f>
        <v>0</v>
      </c>
      <c r="F14" s="30">
        <f>'[1]군구세외 특별회계'!F14</f>
        <v>0</v>
      </c>
      <c r="G14" s="30">
        <f>'[1]군구세외 특별회계'!G14</f>
        <v>0</v>
      </c>
      <c r="H14" s="30">
        <f>'[1]군구세외 특별회계'!H14</f>
        <v>0</v>
      </c>
      <c r="I14" s="50">
        <f t="shared" si="3"/>
        <v>0</v>
      </c>
      <c r="J14" s="51">
        <f t="shared" si="0"/>
        <v>0</v>
      </c>
      <c r="K14" s="51">
        <f>'[1]군구세외 특별회계'!K14</f>
        <v>0</v>
      </c>
      <c r="L14" s="52">
        <f t="shared" si="1"/>
        <v>0</v>
      </c>
      <c r="M14" s="53">
        <f t="shared" si="2"/>
        <v>0</v>
      </c>
      <c r="N14" s="27" t="str">
        <f>IF(E14='[1]군구세외 특별회계'!E14,"","err")</f>
        <v/>
      </c>
      <c r="O14" s="28" t="str">
        <f>IF(F14='[1]군구세외 특별회계'!F14,"","err")</f>
        <v/>
      </c>
      <c r="P14" s="28" t="str">
        <f>IF(G14='[1]군구세외 특별회계'!G14,"","err")</f>
        <v/>
      </c>
      <c r="Q14" s="28" t="str">
        <f>IF(H14='[1]군구세외 특별회계'!H14,"","err")</f>
        <v/>
      </c>
      <c r="R14" s="28" t="str">
        <f>IF(I14='[1]군구세외 특별회계'!I14,"","err")</f>
        <v/>
      </c>
    </row>
    <row r="15" spans="1:18" s="29" customFormat="1" ht="20.100000000000001" customHeight="1">
      <c r="B15" s="97"/>
      <c r="C15" s="36" t="s">
        <v>7</v>
      </c>
      <c r="D15" s="36"/>
      <c r="E15" s="30">
        <f>'[1]군구세외 특별회계'!E15</f>
        <v>0</v>
      </c>
      <c r="F15" s="30">
        <f>'[1]군구세외 특별회계'!F15</f>
        <v>0</v>
      </c>
      <c r="G15" s="30">
        <f>'[1]군구세외 특별회계'!G15</f>
        <v>0</v>
      </c>
      <c r="H15" s="30">
        <f>'[1]군구세외 특별회계'!H15</f>
        <v>0</v>
      </c>
      <c r="I15" s="50">
        <f t="shared" si="3"/>
        <v>0</v>
      </c>
      <c r="J15" s="51">
        <f t="shared" si="0"/>
        <v>0</v>
      </c>
      <c r="K15" s="51">
        <f>'[1]군구세외 특별회계'!K15</f>
        <v>0</v>
      </c>
      <c r="L15" s="52">
        <f t="shared" si="1"/>
        <v>0</v>
      </c>
      <c r="M15" s="53">
        <f t="shared" si="2"/>
        <v>0</v>
      </c>
      <c r="N15" s="27" t="str">
        <f>IF(E15='[1]군구세외 특별회계'!E15,"","err")</f>
        <v/>
      </c>
      <c r="O15" s="28" t="str">
        <f>IF(F15='[1]군구세외 특별회계'!F15,"","err")</f>
        <v/>
      </c>
      <c r="P15" s="28" t="str">
        <f>IF(G15='[1]군구세외 특별회계'!G15,"","err")</f>
        <v/>
      </c>
      <c r="Q15" s="28" t="str">
        <f>IF(H15='[1]군구세외 특별회계'!H15,"","err")</f>
        <v/>
      </c>
      <c r="R15" s="28" t="str">
        <f>IF(I15='[1]군구세외 특별회계'!I15,"","err")</f>
        <v/>
      </c>
    </row>
    <row r="16" spans="1:18" s="29" customFormat="1" ht="20.100000000000001" customHeight="1">
      <c r="B16" s="97"/>
      <c r="C16" s="36" t="s">
        <v>8</v>
      </c>
      <c r="D16" s="36"/>
      <c r="E16" s="30">
        <f>'[1]군구세외 특별회계'!E16</f>
        <v>0</v>
      </c>
      <c r="F16" s="30">
        <f>'[1]군구세외 특별회계'!F16</f>
        <v>0</v>
      </c>
      <c r="G16" s="30">
        <f>'[1]군구세외 특별회계'!G16</f>
        <v>0</v>
      </c>
      <c r="H16" s="30">
        <f>'[1]군구세외 특별회계'!H16</f>
        <v>0</v>
      </c>
      <c r="I16" s="50">
        <f t="shared" si="3"/>
        <v>0</v>
      </c>
      <c r="J16" s="51">
        <f t="shared" si="0"/>
        <v>0</v>
      </c>
      <c r="K16" s="51">
        <f>'[1]군구세외 특별회계'!K16</f>
        <v>0</v>
      </c>
      <c r="L16" s="52">
        <f t="shared" si="1"/>
        <v>0</v>
      </c>
      <c r="M16" s="53">
        <f t="shared" si="2"/>
        <v>0</v>
      </c>
      <c r="N16" s="27" t="str">
        <f>IF(E16='[1]군구세외 특별회계'!E16,"","err")</f>
        <v/>
      </c>
      <c r="O16" s="28" t="str">
        <f>IF(F16='[1]군구세외 특별회계'!F16,"","err")</f>
        <v/>
      </c>
      <c r="P16" s="28" t="str">
        <f>IF(G16='[1]군구세외 특별회계'!G16,"","err")</f>
        <v/>
      </c>
      <c r="Q16" s="28" t="str">
        <f>IF(H16='[1]군구세외 특별회계'!H16,"","err")</f>
        <v/>
      </c>
      <c r="R16" s="28" t="str">
        <f>IF(I16='[1]군구세외 특별회계'!I16,"","err")</f>
        <v/>
      </c>
    </row>
    <row r="17" spans="2:18" s="29" customFormat="1" ht="20.100000000000001" customHeight="1">
      <c r="B17" s="97"/>
      <c r="C17" s="36" t="s">
        <v>36</v>
      </c>
      <c r="D17" s="36"/>
      <c r="E17" s="30">
        <f>'[1]군구세외 특별회계'!E17</f>
        <v>0</v>
      </c>
      <c r="F17" s="30">
        <f>'[1]군구세외 특별회계'!F17</f>
        <v>0</v>
      </c>
      <c r="G17" s="30">
        <f>'[1]군구세외 특별회계'!G17</f>
        <v>0</v>
      </c>
      <c r="H17" s="30">
        <f>'[1]군구세외 특별회계'!H17</f>
        <v>0</v>
      </c>
      <c r="I17" s="50">
        <f t="shared" si="3"/>
        <v>0</v>
      </c>
      <c r="J17" s="51">
        <f t="shared" si="0"/>
        <v>0</v>
      </c>
      <c r="K17" s="51">
        <f>'[1]군구세외 특별회계'!K17</f>
        <v>0</v>
      </c>
      <c r="L17" s="52">
        <f t="shared" si="1"/>
        <v>0</v>
      </c>
      <c r="M17" s="53">
        <f t="shared" si="2"/>
        <v>0</v>
      </c>
      <c r="N17" s="27" t="str">
        <f>IF(E17='[1]군구세외 특별회계'!E17,"","err")</f>
        <v/>
      </c>
      <c r="O17" s="28" t="str">
        <f>IF(F17='[1]군구세외 특별회계'!F17,"","err")</f>
        <v/>
      </c>
      <c r="P17" s="28" t="str">
        <f>IF(G17='[1]군구세외 특별회계'!G17,"","err")</f>
        <v/>
      </c>
      <c r="Q17" s="28" t="str">
        <f>IF(H17='[1]군구세외 특별회계'!H17,"","err")</f>
        <v/>
      </c>
      <c r="R17" s="28" t="str">
        <f>IF(I17='[1]군구세외 특별회계'!I17,"","err")</f>
        <v/>
      </c>
    </row>
    <row r="18" spans="2:18" s="29" customFormat="1" ht="20.100000000000001" customHeight="1">
      <c r="B18" s="97"/>
      <c r="C18" s="36" t="s">
        <v>37</v>
      </c>
      <c r="D18" s="36"/>
      <c r="E18" s="30">
        <f>'[1]군구세외 특별회계'!E18</f>
        <v>0</v>
      </c>
      <c r="F18" s="30">
        <f>'[1]군구세외 특별회계'!F18</f>
        <v>0</v>
      </c>
      <c r="G18" s="30">
        <f>'[1]군구세외 특별회계'!G18</f>
        <v>0</v>
      </c>
      <c r="H18" s="30">
        <f>'[1]군구세외 특별회계'!H18</f>
        <v>0</v>
      </c>
      <c r="I18" s="50">
        <f t="shared" si="3"/>
        <v>0</v>
      </c>
      <c r="J18" s="51">
        <f t="shared" si="0"/>
        <v>0</v>
      </c>
      <c r="K18" s="51">
        <f>'[1]군구세외 특별회계'!K18</f>
        <v>0</v>
      </c>
      <c r="L18" s="52">
        <f t="shared" si="1"/>
        <v>0</v>
      </c>
      <c r="M18" s="53">
        <f>IF(F18=0,0,+(G18/F18)*100)</f>
        <v>0</v>
      </c>
      <c r="N18" s="27" t="str">
        <f>IF(E18='[1]군구세외 특별회계'!E18,"","err")</f>
        <v/>
      </c>
      <c r="O18" s="28" t="str">
        <f>IF(F18='[1]군구세외 특별회계'!F18,"","err")</f>
        <v/>
      </c>
      <c r="P18" s="28" t="str">
        <f>IF(G18='[1]군구세외 특별회계'!G18,"","err")</f>
        <v/>
      </c>
      <c r="Q18" s="28" t="str">
        <f>IF(H18='[1]군구세외 특별회계'!H18,"","err")</f>
        <v/>
      </c>
      <c r="R18" s="28" t="str">
        <f>IF(I18='[1]군구세외 특별회계'!I18,"","err")</f>
        <v/>
      </c>
    </row>
    <row r="19" spans="2:18" s="29" customFormat="1" ht="20.100000000000001" customHeight="1">
      <c r="B19" s="97"/>
      <c r="C19" s="36" t="s">
        <v>38</v>
      </c>
      <c r="D19" s="36"/>
      <c r="E19" s="30">
        <f>'[1]군구세외 특별회계'!E19</f>
        <v>0</v>
      </c>
      <c r="F19" s="30">
        <f>'[1]군구세외 특별회계'!F19</f>
        <v>0</v>
      </c>
      <c r="G19" s="30">
        <f>'[1]군구세외 특별회계'!G19</f>
        <v>0</v>
      </c>
      <c r="H19" s="30">
        <f>'[1]군구세외 특별회계'!H19</f>
        <v>0</v>
      </c>
      <c r="I19" s="50">
        <f>F19-G19-H19</f>
        <v>0</v>
      </c>
      <c r="J19" s="51">
        <f t="shared" si="0"/>
        <v>0</v>
      </c>
      <c r="K19" s="51">
        <f>'[1]군구세외 특별회계'!K19</f>
        <v>0</v>
      </c>
      <c r="L19" s="52">
        <f t="shared" si="1"/>
        <v>0</v>
      </c>
      <c r="M19" s="53">
        <f t="shared" si="2"/>
        <v>0</v>
      </c>
      <c r="N19" s="27" t="str">
        <f>IF(E19='[1]군구세외 특별회계'!E19,"","err")</f>
        <v/>
      </c>
      <c r="O19" s="28" t="str">
        <f>IF(F19='[1]군구세외 특별회계'!F19,"","err")</f>
        <v/>
      </c>
      <c r="P19" s="28" t="str">
        <f>IF(G19='[1]군구세외 특별회계'!G19,"","err")</f>
        <v/>
      </c>
      <c r="Q19" s="28" t="str">
        <f>IF(H19='[1]군구세외 특별회계'!H19,"","err")</f>
        <v/>
      </c>
      <c r="R19" s="28" t="str">
        <f>IF(I19='[1]군구세외 특별회계'!I19,"","err")</f>
        <v/>
      </c>
    </row>
    <row r="20" spans="2:18" s="29" customFormat="1" ht="20.100000000000001" customHeight="1">
      <c r="B20" s="106"/>
      <c r="C20" s="36" t="s">
        <v>39</v>
      </c>
      <c r="D20" s="36"/>
      <c r="E20" s="30">
        <f>'[1]군구세외 특별회계'!E20</f>
        <v>2300000</v>
      </c>
      <c r="F20" s="30">
        <f>'[1]군구세외 특별회계'!F20</f>
        <v>2227170</v>
      </c>
      <c r="G20" s="30">
        <f>'[1]군구세외 특별회계'!G20</f>
        <v>2227170</v>
      </c>
      <c r="H20" s="30">
        <f>'[1]군구세외 특별회계'!H20</f>
        <v>0</v>
      </c>
      <c r="I20" s="50">
        <f t="shared" si="3"/>
        <v>0</v>
      </c>
      <c r="J20" s="51">
        <f t="shared" si="0"/>
        <v>0</v>
      </c>
      <c r="K20" s="51">
        <f>'[1]군구세외 특별회계'!K20</f>
        <v>0</v>
      </c>
      <c r="L20" s="52">
        <f t="shared" si="1"/>
        <v>96.833478260869569</v>
      </c>
      <c r="M20" s="53">
        <f t="shared" si="2"/>
        <v>100</v>
      </c>
      <c r="N20" s="27" t="str">
        <f>IF(E20='[1]군구세외 특별회계'!E20,"","err")</f>
        <v/>
      </c>
      <c r="O20" s="28" t="str">
        <f>IF(F20='[1]군구세외 특별회계'!F20,"","err")</f>
        <v/>
      </c>
      <c r="P20" s="28" t="str">
        <f>IF(G20='[1]군구세외 특별회계'!G20,"","err")</f>
        <v/>
      </c>
      <c r="Q20" s="28" t="str">
        <f>IF(H20='[1]군구세외 특별회계'!H20,"","err")</f>
        <v/>
      </c>
      <c r="R20" s="28" t="str">
        <f>IF(I20='[1]군구세외 특별회계'!I20,"","err")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0</v>
      </c>
      <c r="F21" s="46">
        <f>SUM(F22:F25)</f>
        <v>0</v>
      </c>
      <c r="G21" s="46">
        <f>SUM(G22:G25)</f>
        <v>0</v>
      </c>
      <c r="H21" s="46">
        <f>SUM(H22:H25)</f>
        <v>0</v>
      </c>
      <c r="I21" s="46">
        <f t="shared" si="3"/>
        <v>0</v>
      </c>
      <c r="J21" s="47">
        <f t="shared" si="0"/>
        <v>0</v>
      </c>
      <c r="K21" s="47">
        <f>SUM(K22:K25)</f>
        <v>0</v>
      </c>
      <c r="L21" s="48">
        <f t="shared" si="1"/>
        <v>0</v>
      </c>
      <c r="M21" s="49">
        <f t="shared" si="2"/>
        <v>0</v>
      </c>
      <c r="N21" s="27" t="str">
        <f>IF(E21='[1]군구세외 특별회계'!E21,"","err")</f>
        <v/>
      </c>
      <c r="O21" s="28" t="str">
        <f>IF(F21='[1]군구세외 특별회계'!F21,"","err")</f>
        <v/>
      </c>
      <c r="P21" s="28" t="str">
        <f>IF(G21='[1]군구세외 특별회계'!G21,"","err")</f>
        <v/>
      </c>
      <c r="Q21" s="28" t="str">
        <f>IF(H21='[1]군구세외 특별회계'!H21,"","err")</f>
        <v/>
      </c>
      <c r="R21" s="28" t="str">
        <f>IF(I21='[1]군구세외 특별회계'!I21,"","err")</f>
        <v/>
      </c>
    </row>
    <row r="22" spans="2:18" s="29" customFormat="1" ht="20.100000000000001" customHeight="1">
      <c r="B22" s="105"/>
      <c r="C22" s="36" t="s">
        <v>49</v>
      </c>
      <c r="D22" s="36"/>
      <c r="E22" s="30">
        <f>'[1]군구세외 특별회계'!E22</f>
        <v>0</v>
      </c>
      <c r="F22" s="30">
        <f>'[1]군구세외 특별회계'!F22</f>
        <v>0</v>
      </c>
      <c r="G22" s="30">
        <f>'[1]군구세외 특별회계'!G22</f>
        <v>0</v>
      </c>
      <c r="H22" s="30">
        <f>'[1]군구세외 특별회계'!H22</f>
        <v>0</v>
      </c>
      <c r="I22" s="50">
        <f t="shared" si="3"/>
        <v>0</v>
      </c>
      <c r="J22" s="51">
        <f t="shared" si="0"/>
        <v>0</v>
      </c>
      <c r="K22" s="51">
        <f>'[1]군구세외 특별회계'!K22</f>
        <v>0</v>
      </c>
      <c r="L22" s="52">
        <f t="shared" si="1"/>
        <v>0</v>
      </c>
      <c r="M22" s="53">
        <f t="shared" si="2"/>
        <v>0</v>
      </c>
      <c r="N22" s="27" t="str">
        <f>IF(E22='[1]군구세외 특별회계'!E22,"","err")</f>
        <v/>
      </c>
      <c r="O22" s="28" t="str">
        <f>IF(F22='[1]군구세외 특별회계'!F22,"","err")</f>
        <v/>
      </c>
      <c r="P22" s="28" t="str">
        <f>IF(G22='[1]군구세외 특별회계'!G22,"","err")</f>
        <v/>
      </c>
      <c r="Q22" s="28" t="str">
        <f>IF(H22='[1]군구세외 특별회계'!H22,"","err")</f>
        <v/>
      </c>
      <c r="R22" s="28" t="str">
        <f>IF(I22='[1]군구세외 특별회계'!I22,"","err")</f>
        <v/>
      </c>
    </row>
    <row r="23" spans="2:18" s="29" customFormat="1" ht="20.100000000000001" customHeight="1">
      <c r="B23" s="97"/>
      <c r="C23" s="36" t="s">
        <v>50</v>
      </c>
      <c r="D23" s="36"/>
      <c r="E23" s="30">
        <f>'[1]군구세외 특별회계'!E23</f>
        <v>0</v>
      </c>
      <c r="F23" s="30">
        <f>'[1]군구세외 특별회계'!F23</f>
        <v>0</v>
      </c>
      <c r="G23" s="30">
        <f>'[1]군구세외 특별회계'!G23</f>
        <v>0</v>
      </c>
      <c r="H23" s="30">
        <f>'[1]군구세외 특별회계'!H23</f>
        <v>0</v>
      </c>
      <c r="I23" s="50">
        <f t="shared" si="3"/>
        <v>0</v>
      </c>
      <c r="J23" s="51">
        <f t="shared" si="0"/>
        <v>0</v>
      </c>
      <c r="K23" s="51">
        <f>'[1]군구세외 특별회계'!K23</f>
        <v>0</v>
      </c>
      <c r="L23" s="52">
        <f t="shared" si="1"/>
        <v>0</v>
      </c>
      <c r="M23" s="53">
        <f t="shared" si="2"/>
        <v>0</v>
      </c>
      <c r="N23" s="27" t="str">
        <f>IF(E23='[1]군구세외 특별회계'!E23,"","err")</f>
        <v/>
      </c>
      <c r="O23" s="28" t="str">
        <f>IF(F23='[1]군구세외 특별회계'!F23,"","err")</f>
        <v/>
      </c>
      <c r="P23" s="28" t="str">
        <f>IF(G23='[1]군구세외 특별회계'!G23,"","err")</f>
        <v/>
      </c>
      <c r="Q23" s="28" t="str">
        <f>IF(H23='[1]군구세외 특별회계'!H23,"","err")</f>
        <v/>
      </c>
      <c r="R23" s="28" t="str">
        <f>IF(I23='[1]군구세외 특별회계'!I23,"","err")</f>
        <v/>
      </c>
    </row>
    <row r="24" spans="2:18" s="29" customFormat="1" ht="20.100000000000001" customHeight="1">
      <c r="B24" s="97"/>
      <c r="C24" s="36" t="s">
        <v>35</v>
      </c>
      <c r="D24" s="36"/>
      <c r="E24" s="30">
        <f>'[1]군구세외 특별회계'!E24</f>
        <v>0</v>
      </c>
      <c r="F24" s="30">
        <f>'[1]군구세외 특별회계'!F24</f>
        <v>0</v>
      </c>
      <c r="G24" s="30">
        <f>'[1]군구세외 특별회계'!G24</f>
        <v>0</v>
      </c>
      <c r="H24" s="30">
        <f>'[1]군구세외 특별회계'!H24</f>
        <v>0</v>
      </c>
      <c r="I24" s="50">
        <f t="shared" si="3"/>
        <v>0</v>
      </c>
      <c r="J24" s="51">
        <f t="shared" si="0"/>
        <v>0</v>
      </c>
      <c r="K24" s="51">
        <f>'[1]군구세외 특별회계'!K24</f>
        <v>0</v>
      </c>
      <c r="L24" s="52">
        <f t="shared" si="1"/>
        <v>0</v>
      </c>
      <c r="M24" s="53">
        <f t="shared" si="2"/>
        <v>0</v>
      </c>
      <c r="N24" s="27" t="str">
        <f>IF(E24='[1]군구세외 특별회계'!E24,"","err")</f>
        <v/>
      </c>
      <c r="O24" s="28" t="str">
        <f>IF(F24='[1]군구세외 특별회계'!F24,"","err")</f>
        <v/>
      </c>
      <c r="P24" s="28" t="str">
        <f>IF(G24='[1]군구세외 특별회계'!G24,"","err")</f>
        <v/>
      </c>
      <c r="Q24" s="28" t="str">
        <f>IF(H24='[1]군구세외 특별회계'!H24,"","err")</f>
        <v/>
      </c>
      <c r="R24" s="28" t="str">
        <f>IF(I24='[1]군구세외 특별회계'!I24,"","err")</f>
        <v/>
      </c>
    </row>
    <row r="25" spans="2:18" s="29" customFormat="1" ht="20.100000000000001" customHeight="1">
      <c r="B25" s="106"/>
      <c r="C25" s="36" t="s">
        <v>4</v>
      </c>
      <c r="D25" s="36"/>
      <c r="E25" s="30">
        <f>'[1]군구세외 특별회계'!E25</f>
        <v>0</v>
      </c>
      <c r="F25" s="30">
        <f>'[1]군구세외 특별회계'!F25</f>
        <v>0</v>
      </c>
      <c r="G25" s="30">
        <f>'[1]군구세외 특별회계'!G25</f>
        <v>0</v>
      </c>
      <c r="H25" s="30">
        <f>'[1]군구세외 특별회계'!H25</f>
        <v>0</v>
      </c>
      <c r="I25" s="50">
        <f t="shared" si="3"/>
        <v>0</v>
      </c>
      <c r="J25" s="51">
        <f t="shared" si="0"/>
        <v>0</v>
      </c>
      <c r="K25" s="51">
        <f>'[1]군구세외 특별회계'!K25</f>
        <v>0</v>
      </c>
      <c r="L25" s="52">
        <f t="shared" si="1"/>
        <v>0</v>
      </c>
      <c r="M25" s="53">
        <f t="shared" si="2"/>
        <v>0</v>
      </c>
      <c r="N25" s="27" t="str">
        <f>IF(E25='[1]군구세외 특별회계'!E25,"","err")</f>
        <v/>
      </c>
      <c r="O25" s="28" t="str">
        <f>IF(F25='[1]군구세외 특별회계'!F25,"","err")</f>
        <v/>
      </c>
      <c r="P25" s="28" t="str">
        <f>IF(G25='[1]군구세외 특별회계'!G25,"","err")</f>
        <v/>
      </c>
      <c r="Q25" s="28" t="str">
        <f>IF(H25='[1]군구세외 특별회계'!H25,"","err")</f>
        <v/>
      </c>
      <c r="R25" s="28" t="str">
        <f>IF(I25='[1]군구세외 특별회계'!I25,"","err")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2633060000</v>
      </c>
      <c r="F26" s="46">
        <f>SUM(F27:F35)</f>
        <v>1952216420</v>
      </c>
      <c r="G26" s="46">
        <f>SUM(G27:G35)</f>
        <v>1925395610</v>
      </c>
      <c r="H26" s="46">
        <f>SUM(H27:H35)</f>
        <v>0</v>
      </c>
      <c r="I26" s="46">
        <f t="shared" si="3"/>
        <v>26820810</v>
      </c>
      <c r="J26" s="47">
        <f t="shared" si="0"/>
        <v>0</v>
      </c>
      <c r="K26" s="47">
        <f>SUM(K27:K35)</f>
        <v>26820810</v>
      </c>
      <c r="L26" s="48">
        <f t="shared" si="1"/>
        <v>73.123879060864553</v>
      </c>
      <c r="M26" s="49">
        <f t="shared" si="2"/>
        <v>98.626135415867466</v>
      </c>
      <c r="N26" s="27" t="str">
        <f>IF(E26='[1]군구세외 특별회계'!E26,"","err")</f>
        <v/>
      </c>
      <c r="O26" s="28" t="str">
        <f>IF(F26='[1]군구세외 특별회계'!F26,"","err")</f>
        <v/>
      </c>
      <c r="P26" s="28" t="str">
        <f>IF(G26='[1]군구세외 특별회계'!G26,"","err")</f>
        <v/>
      </c>
      <c r="Q26" s="28" t="str">
        <f>IF(H26='[1]군구세외 특별회계'!H26,"","err")</f>
        <v/>
      </c>
      <c r="R26" s="28" t="str">
        <f>IF(I26='[1]군구세외 특별회계'!I26,"","err")</f>
        <v/>
      </c>
    </row>
    <row r="27" spans="2:18" s="29" customFormat="1" ht="20.100000000000001" customHeight="1">
      <c r="B27" s="105"/>
      <c r="C27" s="36" t="s">
        <v>31</v>
      </c>
      <c r="D27" s="36"/>
      <c r="E27" s="30">
        <f>'[1]군구세외 특별회계'!E27</f>
        <v>0</v>
      </c>
      <c r="F27" s="30">
        <f>'[1]군구세외 특별회계'!F27</f>
        <v>0</v>
      </c>
      <c r="G27" s="30">
        <f>'[1]군구세외 특별회계'!G27</f>
        <v>0</v>
      </c>
      <c r="H27" s="30">
        <f>'[1]군구세외 특별회계'!H27</f>
        <v>0</v>
      </c>
      <c r="I27" s="50">
        <f t="shared" si="3"/>
        <v>0</v>
      </c>
      <c r="J27" s="51">
        <f t="shared" si="0"/>
        <v>0</v>
      </c>
      <c r="K27" s="51">
        <f>'[1]군구세외 특별회계'!K27</f>
        <v>0</v>
      </c>
      <c r="L27" s="52">
        <f t="shared" si="1"/>
        <v>0</v>
      </c>
      <c r="M27" s="53">
        <f t="shared" si="2"/>
        <v>0</v>
      </c>
      <c r="N27" s="27" t="str">
        <f>IF(E27='[1]군구세외 특별회계'!E27,"","err")</f>
        <v/>
      </c>
      <c r="O27" s="28" t="str">
        <f>IF(F27='[1]군구세외 특별회계'!F27,"","err")</f>
        <v/>
      </c>
      <c r="P27" s="28" t="str">
        <f>IF(G27='[1]군구세외 특별회계'!G27,"","err")</f>
        <v/>
      </c>
      <c r="Q27" s="28" t="str">
        <f>IF(H27='[1]군구세외 특별회계'!H27,"","err")</f>
        <v/>
      </c>
      <c r="R27" s="28" t="str">
        <f>IF(I27='[1]군구세외 특별회계'!I27,"","err")</f>
        <v/>
      </c>
    </row>
    <row r="28" spans="2:18" s="29" customFormat="1" ht="20.100000000000001" customHeight="1">
      <c r="B28" s="97"/>
      <c r="C28" s="36" t="s">
        <v>32</v>
      </c>
      <c r="D28" s="36"/>
      <c r="E28" s="30">
        <f>'[1]군구세외 특별회계'!E28</f>
        <v>1750000000</v>
      </c>
      <c r="F28" s="30">
        <f>'[1]군구세외 특별회계'!F28</f>
        <v>1572940910</v>
      </c>
      <c r="G28" s="30">
        <f>'[1]군구세외 특별회계'!G28</f>
        <v>1546120100</v>
      </c>
      <c r="H28" s="30">
        <f>'[1]군구세외 특별회계'!H28</f>
        <v>0</v>
      </c>
      <c r="I28" s="50">
        <f t="shared" si="3"/>
        <v>26820810</v>
      </c>
      <c r="J28" s="51">
        <f t="shared" si="0"/>
        <v>0</v>
      </c>
      <c r="K28" s="51">
        <f>'[1]군구세외 특별회계'!K28</f>
        <v>26820810</v>
      </c>
      <c r="L28" s="52">
        <f t="shared" si="1"/>
        <v>88.349720000000005</v>
      </c>
      <c r="M28" s="53">
        <f t="shared" si="2"/>
        <v>98.294862201784809</v>
      </c>
      <c r="N28" s="27" t="str">
        <f>IF(E28='[1]군구세외 특별회계'!E28,"","err")</f>
        <v/>
      </c>
      <c r="O28" s="28" t="str">
        <f>IF(F28='[1]군구세외 특별회계'!F28,"","err")</f>
        <v/>
      </c>
      <c r="P28" s="28" t="str">
        <f>IF(G28='[1]군구세외 특별회계'!G28,"","err")</f>
        <v/>
      </c>
      <c r="Q28" s="28" t="str">
        <f>IF(H28='[1]군구세외 특별회계'!H28,"","err")</f>
        <v/>
      </c>
      <c r="R28" s="28" t="str">
        <f>IF(I28='[1]군구세외 특별회계'!I28,"","err")</f>
        <v/>
      </c>
    </row>
    <row r="29" spans="2:18" s="29" customFormat="1" ht="20.100000000000001" customHeight="1">
      <c r="B29" s="97"/>
      <c r="C29" s="36" t="s">
        <v>10</v>
      </c>
      <c r="D29" s="36"/>
      <c r="E29" s="30">
        <f>'[1]군구세외 특별회계'!E29</f>
        <v>0</v>
      </c>
      <c r="F29" s="30">
        <f>'[1]군구세외 특별회계'!F29</f>
        <v>0</v>
      </c>
      <c r="G29" s="30">
        <f>'[1]군구세외 특별회계'!G29</f>
        <v>0</v>
      </c>
      <c r="H29" s="30">
        <f>'[1]군구세외 특별회계'!H29</f>
        <v>0</v>
      </c>
      <c r="I29" s="50">
        <f t="shared" si="3"/>
        <v>0</v>
      </c>
      <c r="J29" s="51">
        <f t="shared" si="0"/>
        <v>0</v>
      </c>
      <c r="K29" s="51">
        <f>'[1]군구세외 특별회계'!K29</f>
        <v>0</v>
      </c>
      <c r="L29" s="52">
        <f t="shared" si="1"/>
        <v>0</v>
      </c>
      <c r="M29" s="53">
        <f t="shared" si="2"/>
        <v>0</v>
      </c>
      <c r="N29" s="27" t="str">
        <f>IF(E29='[1]군구세외 특별회계'!E29,"","err")</f>
        <v/>
      </c>
      <c r="O29" s="28" t="str">
        <f>IF(F29='[1]군구세외 특별회계'!F29,"","err")</f>
        <v/>
      </c>
      <c r="P29" s="28" t="str">
        <f>IF(G29='[1]군구세외 특별회계'!G29,"","err")</f>
        <v/>
      </c>
      <c r="Q29" s="28" t="str">
        <f>IF(H29='[1]군구세외 특별회계'!H29,"","err")</f>
        <v/>
      </c>
      <c r="R29" s="28" t="str">
        <f>IF(I29='[1]군구세외 특별회계'!I29,"","err")</f>
        <v/>
      </c>
    </row>
    <row r="30" spans="2:18" s="29" customFormat="1" ht="20.100000000000001" customHeight="1">
      <c r="B30" s="97"/>
      <c r="C30" s="36" t="s">
        <v>11</v>
      </c>
      <c r="D30" s="36"/>
      <c r="E30" s="30">
        <f>'[1]군구세외 특별회계'!E30</f>
        <v>0</v>
      </c>
      <c r="F30" s="30">
        <f>'[1]군구세외 특별회계'!F30</f>
        <v>0</v>
      </c>
      <c r="G30" s="30">
        <f>'[1]군구세외 특별회계'!G30</f>
        <v>0</v>
      </c>
      <c r="H30" s="30">
        <f>'[1]군구세외 특별회계'!H30</f>
        <v>0</v>
      </c>
      <c r="I30" s="50">
        <f t="shared" si="3"/>
        <v>0</v>
      </c>
      <c r="J30" s="51">
        <f t="shared" si="0"/>
        <v>0</v>
      </c>
      <c r="K30" s="51">
        <f>'[1]군구세외 특별회계'!K30</f>
        <v>0</v>
      </c>
      <c r="L30" s="52">
        <f t="shared" si="1"/>
        <v>0</v>
      </c>
      <c r="M30" s="53">
        <f t="shared" si="2"/>
        <v>0</v>
      </c>
      <c r="N30" s="27" t="str">
        <f>IF(E30='[1]군구세외 특별회계'!E30,"","err")</f>
        <v/>
      </c>
      <c r="O30" s="28" t="str">
        <f>IF(F30='[1]군구세외 특별회계'!F30,"","err")</f>
        <v/>
      </c>
      <c r="P30" s="28" t="str">
        <f>IF(G30='[1]군구세외 특별회계'!G30,"","err")</f>
        <v/>
      </c>
      <c r="Q30" s="28" t="str">
        <f>IF(H30='[1]군구세외 특별회계'!H30,"","err")</f>
        <v/>
      </c>
      <c r="R30" s="28" t="str">
        <f>IF(I30='[1]군구세외 특별회계'!I30,"","err")</f>
        <v/>
      </c>
    </row>
    <row r="31" spans="2:18" s="29" customFormat="1" ht="20.100000000000001" customHeight="1">
      <c r="B31" s="97"/>
      <c r="C31" s="36" t="s">
        <v>12</v>
      </c>
      <c r="D31" s="36"/>
      <c r="E31" s="30">
        <f>'[1]군구세외 특별회계'!E31</f>
        <v>0</v>
      </c>
      <c r="F31" s="30">
        <f>'[1]군구세외 특별회계'!F31</f>
        <v>0</v>
      </c>
      <c r="G31" s="30">
        <f>'[1]군구세외 특별회계'!G31</f>
        <v>0</v>
      </c>
      <c r="H31" s="30">
        <f>'[1]군구세외 특별회계'!H31</f>
        <v>0</v>
      </c>
      <c r="I31" s="50">
        <f t="shared" si="3"/>
        <v>0</v>
      </c>
      <c r="J31" s="51">
        <f t="shared" si="0"/>
        <v>0</v>
      </c>
      <c r="K31" s="51">
        <f>'[1]군구세외 특별회계'!K31</f>
        <v>0</v>
      </c>
      <c r="L31" s="52">
        <f t="shared" si="1"/>
        <v>0</v>
      </c>
      <c r="M31" s="53">
        <f t="shared" si="2"/>
        <v>0</v>
      </c>
      <c r="N31" s="27" t="str">
        <f>IF(E31='[1]군구세외 특별회계'!E31,"","err")</f>
        <v/>
      </c>
      <c r="O31" s="28" t="str">
        <f>IF(F31='[1]군구세외 특별회계'!F31,"","err")</f>
        <v/>
      </c>
      <c r="P31" s="28" t="str">
        <f>IF(G31='[1]군구세외 특별회계'!G31,"","err")</f>
        <v/>
      </c>
      <c r="Q31" s="28" t="str">
        <f>IF(H31='[1]군구세외 특별회계'!H31,"","err")</f>
        <v/>
      </c>
      <c r="R31" s="28" t="str">
        <f>IF(I31='[1]군구세외 특별회계'!I31,"","err")</f>
        <v/>
      </c>
    </row>
    <row r="32" spans="2:18" s="29" customFormat="1" ht="20.100000000000001" customHeight="1">
      <c r="B32" s="97"/>
      <c r="C32" s="36" t="s">
        <v>13</v>
      </c>
      <c r="D32" s="36"/>
      <c r="E32" s="30">
        <f>'[1]군구세외 특별회계'!E32</f>
        <v>0</v>
      </c>
      <c r="F32" s="30">
        <f>'[1]군구세외 특별회계'!F32</f>
        <v>0</v>
      </c>
      <c r="G32" s="30">
        <f>'[1]군구세외 특별회계'!G32</f>
        <v>0</v>
      </c>
      <c r="H32" s="30">
        <f>'[1]군구세외 특별회계'!H32</f>
        <v>0</v>
      </c>
      <c r="I32" s="50">
        <f t="shared" si="3"/>
        <v>0</v>
      </c>
      <c r="J32" s="51">
        <f t="shared" si="0"/>
        <v>0</v>
      </c>
      <c r="K32" s="51">
        <f>'[1]군구세외 특별회계'!K32</f>
        <v>0</v>
      </c>
      <c r="L32" s="52">
        <f t="shared" si="1"/>
        <v>0</v>
      </c>
      <c r="M32" s="53">
        <f t="shared" si="2"/>
        <v>0</v>
      </c>
      <c r="N32" s="27" t="str">
        <f>IF(E32='[1]군구세외 특별회계'!E32,"","err")</f>
        <v/>
      </c>
      <c r="O32" s="28" t="str">
        <f>IF(F32='[1]군구세외 특별회계'!F32,"","err")</f>
        <v/>
      </c>
      <c r="P32" s="28" t="str">
        <f>IF(G32='[1]군구세외 특별회계'!G32,"","err")</f>
        <v/>
      </c>
      <c r="Q32" s="28" t="str">
        <f>IF(H32='[1]군구세외 특별회계'!H32,"","err")</f>
        <v/>
      </c>
      <c r="R32" s="28" t="str">
        <f>IF(I32='[1]군구세외 특별회계'!I32,"","err")</f>
        <v/>
      </c>
    </row>
    <row r="33" spans="2:18" s="29" customFormat="1" ht="20.100000000000001" customHeight="1">
      <c r="B33" s="97"/>
      <c r="C33" s="36" t="s">
        <v>14</v>
      </c>
      <c r="D33" s="36"/>
      <c r="E33" s="30">
        <f>'[1]군구세외 특별회계'!E33</f>
        <v>0</v>
      </c>
      <c r="F33" s="30">
        <f>'[1]군구세외 특별회계'!F33</f>
        <v>0</v>
      </c>
      <c r="G33" s="30">
        <f>'[1]군구세외 특별회계'!G33</f>
        <v>0</v>
      </c>
      <c r="H33" s="30">
        <f>'[1]군구세외 특별회계'!H33</f>
        <v>0</v>
      </c>
      <c r="I33" s="50">
        <f t="shared" si="3"/>
        <v>0</v>
      </c>
      <c r="J33" s="51">
        <f t="shared" si="0"/>
        <v>0</v>
      </c>
      <c r="K33" s="51">
        <f>'[1]군구세외 특별회계'!K33</f>
        <v>0</v>
      </c>
      <c r="L33" s="52">
        <f t="shared" si="1"/>
        <v>0</v>
      </c>
      <c r="M33" s="53">
        <f t="shared" si="2"/>
        <v>0</v>
      </c>
      <c r="N33" s="27" t="str">
        <f>IF(E33='[1]군구세외 특별회계'!E33,"","err")</f>
        <v/>
      </c>
      <c r="O33" s="28" t="str">
        <f>IF(F33='[1]군구세외 특별회계'!F33,"","err")</f>
        <v/>
      </c>
      <c r="P33" s="28" t="str">
        <f>IF(G33='[1]군구세외 특별회계'!G33,"","err")</f>
        <v/>
      </c>
      <c r="Q33" s="28" t="str">
        <f>IF(H33='[1]군구세외 특별회계'!H33,"","err")</f>
        <v/>
      </c>
      <c r="R33" s="28" t="str">
        <f>IF(I33='[1]군구세외 특별회계'!I33,"","err")</f>
        <v/>
      </c>
    </row>
    <row r="34" spans="2:18" s="29" customFormat="1" ht="20.100000000000001" customHeight="1">
      <c r="B34" s="97"/>
      <c r="C34" s="36" t="s">
        <v>15</v>
      </c>
      <c r="D34" s="36"/>
      <c r="E34" s="30">
        <f>'[1]군구세외 특별회계'!E34</f>
        <v>0</v>
      </c>
      <c r="F34" s="30">
        <f>'[1]군구세외 특별회계'!F34</f>
        <v>0</v>
      </c>
      <c r="G34" s="30">
        <f>'[1]군구세외 특별회계'!G34</f>
        <v>0</v>
      </c>
      <c r="H34" s="30">
        <f>'[1]군구세외 특별회계'!H34</f>
        <v>0</v>
      </c>
      <c r="I34" s="50">
        <f t="shared" si="3"/>
        <v>0</v>
      </c>
      <c r="J34" s="51">
        <f t="shared" si="0"/>
        <v>0</v>
      </c>
      <c r="K34" s="51">
        <f>'[1]군구세외 특별회계'!K34</f>
        <v>0</v>
      </c>
      <c r="L34" s="52">
        <f t="shared" si="1"/>
        <v>0</v>
      </c>
      <c r="M34" s="53">
        <f t="shared" si="2"/>
        <v>0</v>
      </c>
      <c r="N34" s="27" t="str">
        <f>IF(E34='[1]군구세외 특별회계'!E34,"","err")</f>
        <v/>
      </c>
      <c r="O34" s="28" t="str">
        <f>IF(F34='[1]군구세외 특별회계'!F34,"","err")</f>
        <v/>
      </c>
      <c r="P34" s="28" t="str">
        <f>IF(G34='[1]군구세외 특별회계'!G34,"","err")</f>
        <v/>
      </c>
      <c r="Q34" s="28" t="str">
        <f>IF(H34='[1]군구세외 특별회계'!H34,"","err")</f>
        <v/>
      </c>
      <c r="R34" s="28" t="str">
        <f>IF(I34='[1]군구세외 특별회계'!I34,"","err")</f>
        <v/>
      </c>
    </row>
    <row r="35" spans="2:18" s="29" customFormat="1" ht="20.100000000000001" customHeight="1">
      <c r="B35" s="106"/>
      <c r="C35" s="36" t="s">
        <v>16</v>
      </c>
      <c r="D35" s="36"/>
      <c r="E35" s="30">
        <f>'[1]군구세외 특별회계'!E35</f>
        <v>883060000</v>
      </c>
      <c r="F35" s="30">
        <f>'[1]군구세외 특별회계'!F35</f>
        <v>379275510</v>
      </c>
      <c r="G35" s="30">
        <f>'[1]군구세외 특별회계'!G35</f>
        <v>379275510</v>
      </c>
      <c r="H35" s="30">
        <f>'[1]군구세외 특별회계'!H35</f>
        <v>0</v>
      </c>
      <c r="I35" s="50">
        <f t="shared" si="3"/>
        <v>0</v>
      </c>
      <c r="J35" s="51">
        <f t="shared" si="0"/>
        <v>0</v>
      </c>
      <c r="K35" s="51">
        <f>'[1]군구세외 특별회계'!K35</f>
        <v>0</v>
      </c>
      <c r="L35" s="52">
        <f t="shared" si="1"/>
        <v>42.950140420809454</v>
      </c>
      <c r="M35" s="53">
        <f t="shared" si="2"/>
        <v>100</v>
      </c>
      <c r="N35" s="27" t="str">
        <f>IF(E35='[1]군구세외 특별회계'!E35,"","err")</f>
        <v/>
      </c>
      <c r="O35" s="28" t="str">
        <f>IF(F35='[1]군구세외 특별회계'!F35,"","err")</f>
        <v/>
      </c>
      <c r="P35" s="28" t="str">
        <f>IF(G35='[1]군구세외 특별회계'!G35,"","err")</f>
        <v/>
      </c>
      <c r="Q35" s="28" t="str">
        <f>IF(H35='[1]군구세외 특별회계'!H35,"","err")</f>
        <v/>
      </c>
      <c r="R35" s="28" t="str">
        <f>IF(I35='[1]군구세외 특별회계'!I35,"","err")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90000000</v>
      </c>
      <c r="F36" s="46">
        <f>SUM(F37:F40)</f>
        <v>47693000</v>
      </c>
      <c r="G36" s="46">
        <f>SUM(G37:G40)</f>
        <v>47693000</v>
      </c>
      <c r="H36" s="46">
        <f>SUM(H37:H40)</f>
        <v>0</v>
      </c>
      <c r="I36" s="46">
        <f t="shared" si="3"/>
        <v>0</v>
      </c>
      <c r="J36" s="47">
        <f t="shared" si="0"/>
        <v>0</v>
      </c>
      <c r="K36" s="47">
        <f>SUM(K37:K40)</f>
        <v>0</v>
      </c>
      <c r="L36" s="48">
        <f t="shared" si="1"/>
        <v>52.992222222222217</v>
      </c>
      <c r="M36" s="49">
        <f t="shared" si="2"/>
        <v>100</v>
      </c>
      <c r="N36" s="27" t="str">
        <f>IF(E36='[1]군구세외 특별회계'!E36,"","err")</f>
        <v/>
      </c>
      <c r="O36" s="28" t="str">
        <f>IF(F36='[1]군구세외 특별회계'!F36,"","err")</f>
        <v/>
      </c>
      <c r="P36" s="28" t="str">
        <f>IF(G36='[1]군구세외 특별회계'!G36,"","err")</f>
        <v/>
      </c>
      <c r="Q36" s="28" t="str">
        <f>IF(H36='[1]군구세외 특별회계'!H36,"","err")</f>
        <v/>
      </c>
      <c r="R36" s="28" t="str">
        <f>IF(I36='[1]군구세외 특별회계'!I36,"","err")</f>
        <v/>
      </c>
    </row>
    <row r="37" spans="2:18" s="29" customFormat="1" ht="20.100000000000001" customHeight="1">
      <c r="B37" s="105"/>
      <c r="C37" s="36" t="s">
        <v>2</v>
      </c>
      <c r="D37" s="36"/>
      <c r="E37" s="30">
        <f>'[1]군구세외 특별회계'!E37</f>
        <v>0</v>
      </c>
      <c r="F37" s="30">
        <f>'[1]군구세외 특별회계'!F37</f>
        <v>0</v>
      </c>
      <c r="G37" s="30">
        <f>'[1]군구세외 특별회계'!G37</f>
        <v>0</v>
      </c>
      <c r="H37" s="30">
        <f>'[1]군구세외 특별회계'!H37</f>
        <v>0</v>
      </c>
      <c r="I37" s="50">
        <f t="shared" si="3"/>
        <v>0</v>
      </c>
      <c r="J37" s="51">
        <f t="shared" si="0"/>
        <v>0</v>
      </c>
      <c r="K37" s="51">
        <f>'[1]군구세외 특별회계'!K37</f>
        <v>0</v>
      </c>
      <c r="L37" s="52">
        <f t="shared" si="1"/>
        <v>0</v>
      </c>
      <c r="M37" s="53">
        <f t="shared" si="2"/>
        <v>0</v>
      </c>
      <c r="N37" s="27" t="str">
        <f>IF(E37='[1]군구세외 특별회계'!E37,"","err")</f>
        <v/>
      </c>
      <c r="O37" s="28" t="str">
        <f>IF(F37='[1]군구세외 특별회계'!F37,"","err")</f>
        <v/>
      </c>
      <c r="P37" s="28" t="str">
        <f>IF(G37='[1]군구세외 특별회계'!G37,"","err")</f>
        <v/>
      </c>
      <c r="Q37" s="28" t="str">
        <f>IF(H37='[1]군구세외 특별회계'!H37,"","err")</f>
        <v/>
      </c>
      <c r="R37" s="28" t="str">
        <f>IF(I37='[1]군구세외 특별회계'!I37,"","err")</f>
        <v/>
      </c>
    </row>
    <row r="38" spans="2:18" s="29" customFormat="1" ht="20.100000000000001" customHeight="1">
      <c r="B38" s="97"/>
      <c r="C38" s="36" t="s">
        <v>3</v>
      </c>
      <c r="D38" s="36"/>
      <c r="E38" s="30">
        <f>'[1]군구세외 특별회계'!E38</f>
        <v>0</v>
      </c>
      <c r="F38" s="30">
        <f>'[1]군구세외 특별회계'!F38</f>
        <v>0</v>
      </c>
      <c r="G38" s="30">
        <f>'[1]군구세외 특별회계'!G38</f>
        <v>0</v>
      </c>
      <c r="H38" s="30">
        <f>'[1]군구세외 특별회계'!H38</f>
        <v>0</v>
      </c>
      <c r="I38" s="50">
        <f t="shared" si="3"/>
        <v>0</v>
      </c>
      <c r="J38" s="51">
        <f t="shared" si="0"/>
        <v>0</v>
      </c>
      <c r="K38" s="51">
        <f>'[1]군구세외 특별회계'!K38</f>
        <v>0</v>
      </c>
      <c r="L38" s="52">
        <f t="shared" si="1"/>
        <v>0</v>
      </c>
      <c r="M38" s="53">
        <f t="shared" si="2"/>
        <v>0</v>
      </c>
      <c r="N38" s="27" t="str">
        <f>IF(E38='[1]군구세외 특별회계'!E38,"","err")</f>
        <v/>
      </c>
      <c r="O38" s="28" t="str">
        <f>IF(F38='[1]군구세외 특별회계'!F38,"","err")</f>
        <v/>
      </c>
      <c r="P38" s="28" t="str">
        <f>IF(G38='[1]군구세외 특별회계'!G38,"","err")</f>
        <v/>
      </c>
      <c r="Q38" s="28" t="str">
        <f>IF(H38='[1]군구세외 특별회계'!H38,"","err")</f>
        <v/>
      </c>
      <c r="R38" s="28" t="str">
        <f>IF(I38='[1]군구세외 특별회계'!I38,"","err")</f>
        <v/>
      </c>
    </row>
    <row r="39" spans="2:18" s="29" customFormat="1" ht="20.100000000000001" customHeight="1">
      <c r="B39" s="97"/>
      <c r="C39" s="36" t="s">
        <v>40</v>
      </c>
      <c r="D39" s="36"/>
      <c r="E39" s="30">
        <f>'[1]군구세외 특별회계'!E39</f>
        <v>0</v>
      </c>
      <c r="F39" s="30">
        <f>'[1]군구세외 특별회계'!F39</f>
        <v>0</v>
      </c>
      <c r="G39" s="30">
        <f>'[1]군구세외 특별회계'!G39</f>
        <v>0</v>
      </c>
      <c r="H39" s="30">
        <f>'[1]군구세외 특별회계'!H39</f>
        <v>0</v>
      </c>
      <c r="I39" s="50">
        <f t="shared" si="3"/>
        <v>0</v>
      </c>
      <c r="J39" s="51">
        <f t="shared" si="0"/>
        <v>0</v>
      </c>
      <c r="K39" s="51">
        <f>'[1]군구세외 특별회계'!K39</f>
        <v>0</v>
      </c>
      <c r="L39" s="52">
        <f t="shared" si="1"/>
        <v>0</v>
      </c>
      <c r="M39" s="53">
        <f t="shared" si="2"/>
        <v>0</v>
      </c>
      <c r="N39" s="27" t="str">
        <f>IF(E39='[1]군구세외 특별회계'!E39,"","err")</f>
        <v/>
      </c>
      <c r="O39" s="28" t="str">
        <f>IF(F39='[1]군구세외 특별회계'!F39,"","err")</f>
        <v/>
      </c>
      <c r="P39" s="28" t="str">
        <f>IF(G39='[1]군구세외 특별회계'!G39,"","err")</f>
        <v/>
      </c>
      <c r="Q39" s="28" t="str">
        <f>IF(H39='[1]군구세외 특별회계'!H39,"","err")</f>
        <v/>
      </c>
      <c r="R39" s="28" t="str">
        <f>IF(I39='[1]군구세외 특별회계'!I39,"","err")</f>
        <v/>
      </c>
    </row>
    <row r="40" spans="2:18" s="29" customFormat="1" ht="20.100000000000001" customHeight="1">
      <c r="B40" s="106"/>
      <c r="C40" s="36" t="s">
        <v>107</v>
      </c>
      <c r="D40" s="36"/>
      <c r="E40" s="30">
        <f>'[1]군구세외 특별회계'!E40</f>
        <v>90000000</v>
      </c>
      <c r="F40" s="30">
        <f>'[1]군구세외 특별회계'!F40</f>
        <v>47693000</v>
      </c>
      <c r="G40" s="30">
        <f>'[1]군구세외 특별회계'!G40</f>
        <v>47693000</v>
      </c>
      <c r="H40" s="30">
        <f>'[1]군구세외 특별회계'!H40</f>
        <v>0</v>
      </c>
      <c r="I40" s="50">
        <f t="shared" si="3"/>
        <v>0</v>
      </c>
      <c r="J40" s="51">
        <f t="shared" si="0"/>
        <v>0</v>
      </c>
      <c r="K40" s="51">
        <f>'[1]군구세외 특별회계'!K40</f>
        <v>0</v>
      </c>
      <c r="L40" s="52">
        <f t="shared" si="1"/>
        <v>52.992222222222217</v>
      </c>
      <c r="M40" s="53">
        <f t="shared" si="2"/>
        <v>100</v>
      </c>
      <c r="N40" s="27" t="str">
        <f>IF(E40='[1]군구세외 특별회계'!E40,"","err")</f>
        <v/>
      </c>
      <c r="O40" s="28" t="str">
        <f>IF(F40='[1]군구세외 특별회계'!F40,"","err")</f>
        <v/>
      </c>
      <c r="P40" s="28" t="str">
        <f>IF(G40='[1]군구세외 특별회계'!G40,"","err")</f>
        <v/>
      </c>
      <c r="Q40" s="28" t="str">
        <f>IF(H40='[1]군구세외 특별회계'!H40,"","err")</f>
        <v/>
      </c>
      <c r="R40" s="28" t="str">
        <f>IF(I40='[1]군구세외 특별회계'!I40,"","err")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360526830</v>
      </c>
      <c r="F41" s="46">
        <f>SUM(F42:F47)</f>
        <v>319455150</v>
      </c>
      <c r="G41" s="46">
        <f>SUM(G42:G47)</f>
        <v>319455150</v>
      </c>
      <c r="H41" s="46">
        <f>SUM(H42:H47)</f>
        <v>0</v>
      </c>
      <c r="I41" s="46">
        <f>F41-G41-H41</f>
        <v>0</v>
      </c>
      <c r="J41" s="47">
        <f t="shared" si="0"/>
        <v>0</v>
      </c>
      <c r="K41" s="47">
        <f>SUM(K42:K47)</f>
        <v>0</v>
      </c>
      <c r="L41" s="48">
        <f t="shared" si="1"/>
        <v>88.607871430816957</v>
      </c>
      <c r="M41" s="49">
        <f t="shared" si="2"/>
        <v>100</v>
      </c>
      <c r="N41" s="27" t="str">
        <f>IF(E41='[1]군구세외 특별회계'!E41,"","err")</f>
        <v/>
      </c>
      <c r="O41" s="28" t="str">
        <f>IF(F41='[1]군구세외 특별회계'!F41,"","err")</f>
        <v/>
      </c>
      <c r="P41" s="28" t="str">
        <f>IF(G41='[1]군구세외 특별회계'!G41,"","err")</f>
        <v/>
      </c>
      <c r="Q41" s="28" t="str">
        <f>IF(H41='[1]군구세외 특별회계'!H41,"","err")</f>
        <v/>
      </c>
      <c r="R41" s="28" t="str">
        <f>IF(I41='[1]군구세외 특별회계'!I41,"","err")</f>
        <v/>
      </c>
    </row>
    <row r="42" spans="2:18" s="29" customFormat="1" ht="20.100000000000001" customHeight="1">
      <c r="B42" s="105"/>
      <c r="C42" s="36" t="s">
        <v>34</v>
      </c>
      <c r="D42" s="36"/>
      <c r="E42" s="30">
        <f>'[1]군구세외 특별회계'!E42</f>
        <v>335526830</v>
      </c>
      <c r="F42" s="30">
        <f>'[1]군구세외 특별회계'!F42</f>
        <v>319455150</v>
      </c>
      <c r="G42" s="30">
        <f>'[1]군구세외 특별회계'!G42</f>
        <v>319455150</v>
      </c>
      <c r="H42" s="30">
        <f>'[1]군구세외 특별회계'!H42</f>
        <v>0</v>
      </c>
      <c r="I42" s="50">
        <f t="shared" si="3"/>
        <v>0</v>
      </c>
      <c r="J42" s="51">
        <f t="shared" si="0"/>
        <v>0</v>
      </c>
      <c r="K42" s="51">
        <f>'[1]군구세외 특별회계'!K42</f>
        <v>0</v>
      </c>
      <c r="L42" s="52">
        <f t="shared" si="1"/>
        <v>95.21001643892383</v>
      </c>
      <c r="M42" s="53">
        <f t="shared" si="2"/>
        <v>100</v>
      </c>
      <c r="N42" s="27" t="str">
        <f>IF(E42='[1]군구세외 특별회계'!E42,"","err")</f>
        <v/>
      </c>
      <c r="O42" s="28" t="str">
        <f>IF(F42='[1]군구세외 특별회계'!F42,"","err")</f>
        <v/>
      </c>
      <c r="P42" s="28" t="str">
        <f>IF(G42='[1]군구세외 특별회계'!G42,"","err")</f>
        <v/>
      </c>
      <c r="Q42" s="28" t="str">
        <f>IF(H42='[1]군구세외 특별회계'!H42,"","err")</f>
        <v/>
      </c>
      <c r="R42" s="28" t="str">
        <f>IF(I42='[1]군구세외 특별회계'!I42,"","err")</f>
        <v/>
      </c>
    </row>
    <row r="43" spans="2:18" s="29" customFormat="1" ht="20.100000000000001" customHeight="1">
      <c r="B43" s="97"/>
      <c r="C43" s="36" t="s">
        <v>18</v>
      </c>
      <c r="D43" s="36"/>
      <c r="E43" s="30">
        <f>'[1]군구세외 특별회계'!E43</f>
        <v>0</v>
      </c>
      <c r="F43" s="30">
        <f>'[1]군구세외 특별회계'!F43</f>
        <v>0</v>
      </c>
      <c r="G43" s="30">
        <f>'[1]군구세외 특별회계'!G43</f>
        <v>0</v>
      </c>
      <c r="H43" s="30">
        <f>'[1]군구세외 특별회계'!H43</f>
        <v>0</v>
      </c>
      <c r="I43" s="50">
        <f t="shared" si="3"/>
        <v>0</v>
      </c>
      <c r="J43" s="51">
        <f t="shared" si="0"/>
        <v>0</v>
      </c>
      <c r="K43" s="51">
        <f>'[1]군구세외 특별회계'!K43</f>
        <v>0</v>
      </c>
      <c r="L43" s="52">
        <f t="shared" si="1"/>
        <v>0</v>
      </c>
      <c r="M43" s="53">
        <f t="shared" si="2"/>
        <v>0</v>
      </c>
      <c r="N43" s="27" t="str">
        <f>IF(E43='[1]군구세외 특별회계'!E43,"","err")</f>
        <v/>
      </c>
      <c r="O43" s="28" t="str">
        <f>IF(F43='[1]군구세외 특별회계'!F43,"","err")</f>
        <v/>
      </c>
      <c r="P43" s="28" t="str">
        <f>IF(G43='[1]군구세외 특별회계'!G43,"","err")</f>
        <v/>
      </c>
      <c r="Q43" s="28" t="str">
        <f>IF(H43='[1]군구세외 특별회계'!H43,"","err")</f>
        <v/>
      </c>
      <c r="R43" s="28" t="str">
        <f>IF(I43='[1]군구세외 특별회계'!I43,"","err")</f>
        <v/>
      </c>
    </row>
    <row r="44" spans="2:18" s="29" customFormat="1" ht="20.100000000000001" customHeight="1">
      <c r="B44" s="97"/>
      <c r="C44" s="54" t="s">
        <v>77</v>
      </c>
      <c r="D44" s="54"/>
      <c r="E44" s="30">
        <f>'[1]군구세외 특별회계'!E44</f>
        <v>0</v>
      </c>
      <c r="F44" s="30">
        <f>'[1]군구세외 특별회계'!F44</f>
        <v>0</v>
      </c>
      <c r="G44" s="30">
        <f>'[1]군구세외 특별회계'!G44</f>
        <v>0</v>
      </c>
      <c r="H44" s="30">
        <f>'[1]군구세외 특별회계'!H44</f>
        <v>0</v>
      </c>
      <c r="I44" s="50">
        <f t="shared" si="3"/>
        <v>0</v>
      </c>
      <c r="J44" s="51">
        <f t="shared" si="0"/>
        <v>0</v>
      </c>
      <c r="K44" s="51">
        <f>'[1]군구세외 특별회계'!K44</f>
        <v>0</v>
      </c>
      <c r="L44" s="52">
        <f t="shared" si="1"/>
        <v>0</v>
      </c>
      <c r="M44" s="53">
        <f t="shared" si="2"/>
        <v>0</v>
      </c>
      <c r="N44" s="27" t="str">
        <f>IF(E44='[1]군구세외 특별회계'!E44,"","err")</f>
        <v/>
      </c>
      <c r="O44" s="28" t="str">
        <f>IF(F44='[1]군구세외 특별회계'!F44,"","err")</f>
        <v/>
      </c>
      <c r="P44" s="28" t="str">
        <f>IF(G44='[1]군구세외 특별회계'!G44,"","err")</f>
        <v/>
      </c>
      <c r="Q44" s="28" t="str">
        <f>IF(H44='[1]군구세외 특별회계'!H44,"","err")</f>
        <v/>
      </c>
      <c r="R44" s="28" t="str">
        <f>IF(I44='[1]군구세외 특별회계'!I44,"","err")</f>
        <v/>
      </c>
    </row>
    <row r="45" spans="2:18" s="55" customFormat="1" ht="20.100000000000001" customHeight="1">
      <c r="B45" s="97"/>
      <c r="C45" s="54" t="s">
        <v>78</v>
      </c>
      <c r="D45" s="54"/>
      <c r="E45" s="30">
        <f>'[1]군구세외 특별회계'!E45</f>
        <v>0</v>
      </c>
      <c r="F45" s="30">
        <f>'[1]군구세외 특별회계'!F45</f>
        <v>0</v>
      </c>
      <c r="G45" s="30">
        <f>'[1]군구세외 특별회계'!G45</f>
        <v>0</v>
      </c>
      <c r="H45" s="30">
        <f>'[1]군구세외 특별회계'!H45</f>
        <v>0</v>
      </c>
      <c r="I45" s="50">
        <f t="shared" si="3"/>
        <v>0</v>
      </c>
      <c r="J45" s="51">
        <f t="shared" si="0"/>
        <v>0</v>
      </c>
      <c r="K45" s="51">
        <f>'[1]군구세외 특별회계'!K45</f>
        <v>0</v>
      </c>
      <c r="L45" s="52">
        <f t="shared" si="1"/>
        <v>0</v>
      </c>
      <c r="M45" s="53">
        <f t="shared" si="2"/>
        <v>0</v>
      </c>
      <c r="N45" s="27" t="str">
        <f>IF(E45='[1]군구세외 특별회계'!E45,"","err")</f>
        <v/>
      </c>
      <c r="O45" s="28" t="str">
        <f>IF(F45='[1]군구세외 특별회계'!F45,"","err")</f>
        <v/>
      </c>
      <c r="P45" s="28" t="str">
        <f>IF(G45='[1]군구세외 특별회계'!G45,"","err")</f>
        <v/>
      </c>
      <c r="Q45" s="28" t="str">
        <f>IF(H45='[1]군구세외 특별회계'!H45,"","err")</f>
        <v/>
      </c>
      <c r="R45" s="28" t="str">
        <f>IF(I45='[1]군구세외 특별회계'!I45,"","err")</f>
        <v/>
      </c>
    </row>
    <row r="46" spans="2:18" s="55" customFormat="1" ht="20.100000000000001" customHeight="1">
      <c r="B46" s="97"/>
      <c r="C46" s="54" t="s">
        <v>90</v>
      </c>
      <c r="D46" s="54"/>
      <c r="E46" s="30">
        <f>'[1]군구세외 특별회계'!E46</f>
        <v>0</v>
      </c>
      <c r="F46" s="30">
        <f>'[1]군구세외 특별회계'!F46</f>
        <v>0</v>
      </c>
      <c r="G46" s="30">
        <f>'[1]군구세외 특별회계'!G46</f>
        <v>0</v>
      </c>
      <c r="H46" s="30">
        <f>'[1]군구세외 특별회계'!H46</f>
        <v>0</v>
      </c>
      <c r="I46" s="50">
        <f t="shared" si="3"/>
        <v>0</v>
      </c>
      <c r="J46" s="51">
        <f t="shared" si="0"/>
        <v>0</v>
      </c>
      <c r="K46" s="51">
        <f>'[1]군구세외 특별회계'!K46</f>
        <v>0</v>
      </c>
      <c r="L46" s="52">
        <f t="shared" si="1"/>
        <v>0</v>
      </c>
      <c r="M46" s="53">
        <f t="shared" si="2"/>
        <v>0</v>
      </c>
      <c r="N46" s="27" t="str">
        <f>IF(E46='[1]군구세외 특별회계'!E46,"","err")</f>
        <v/>
      </c>
      <c r="O46" s="28" t="str">
        <f>IF(F46='[1]군구세외 특별회계'!F46,"","err")</f>
        <v/>
      </c>
      <c r="P46" s="28" t="str">
        <f>IF(G46='[1]군구세외 특별회계'!G46,"","err")</f>
        <v/>
      </c>
      <c r="Q46" s="28" t="str">
        <f>IF(H46='[1]군구세외 특별회계'!H46,"","err")</f>
        <v/>
      </c>
      <c r="R46" s="28" t="str">
        <f>IF(I46='[1]군구세외 특별회계'!I46,"","err")</f>
        <v/>
      </c>
    </row>
    <row r="47" spans="2:18" s="19" customFormat="1" ht="20.100000000000001" customHeight="1">
      <c r="B47" s="106"/>
      <c r="C47" s="36" t="s">
        <v>89</v>
      </c>
      <c r="D47" s="36"/>
      <c r="E47" s="30">
        <f>'[1]군구세외 특별회계'!E47</f>
        <v>25000000</v>
      </c>
      <c r="F47" s="30">
        <f>'[1]군구세외 특별회계'!F47</f>
        <v>0</v>
      </c>
      <c r="G47" s="30">
        <f>'[1]군구세외 특별회계'!G47</f>
        <v>0</v>
      </c>
      <c r="H47" s="30">
        <f>'[1]군구세외 특별회계'!H47</f>
        <v>0</v>
      </c>
      <c r="I47" s="50">
        <f t="shared" si="3"/>
        <v>0</v>
      </c>
      <c r="J47" s="51">
        <f t="shared" si="0"/>
        <v>0</v>
      </c>
      <c r="K47" s="51">
        <f>'[1]군구세외 특별회계'!K47</f>
        <v>0</v>
      </c>
      <c r="L47" s="52">
        <f t="shared" si="1"/>
        <v>0</v>
      </c>
      <c r="M47" s="53">
        <f t="shared" si="2"/>
        <v>0</v>
      </c>
      <c r="N47" s="27" t="str">
        <f>IF(E47='[1]군구세외 특별회계'!E47,"","err")</f>
        <v/>
      </c>
      <c r="O47" s="28" t="str">
        <f>IF(F47='[1]군구세외 특별회계'!F47,"","err")</f>
        <v/>
      </c>
      <c r="P47" s="28" t="str">
        <f>IF(G47='[1]군구세외 특별회계'!G47,"","err")</f>
        <v/>
      </c>
      <c r="Q47" s="28" t="str">
        <f>IF(H47='[1]군구세외 특별회계'!H47,"","err")</f>
        <v/>
      </c>
      <c r="R47" s="28" t="str">
        <f>IF(I47='[1]군구세외 특별회계'!I47,"","err")</f>
        <v/>
      </c>
    </row>
    <row r="48" spans="2:18" s="19" customFormat="1" ht="20.100000000000001" customHeight="1">
      <c r="B48" s="107" t="s">
        <v>42</v>
      </c>
      <c r="C48" s="108"/>
      <c r="D48" s="108"/>
      <c r="E48" s="33">
        <f>SUM(E49,E53,E56,E62,E69)</f>
        <v>2260000000</v>
      </c>
      <c r="F48" s="33">
        <f>SUM(F49,F53,F56,F62,F69)</f>
        <v>10525575587</v>
      </c>
      <c r="G48" s="33">
        <f>SUM(G49,G53,G56,G62,G69)</f>
        <v>2245618445</v>
      </c>
      <c r="H48" s="33">
        <f>SUM(H49,H53,H56,H62,H69)</f>
        <v>318234118</v>
      </c>
      <c r="I48" s="33">
        <f>F48-G48-H48</f>
        <v>7961723024</v>
      </c>
      <c r="J48" s="34">
        <f t="shared" si="0"/>
        <v>7820587024</v>
      </c>
      <c r="K48" s="34">
        <f>SUM(K49,K53,K56,K62,K69)</f>
        <v>141136000</v>
      </c>
      <c r="L48" s="37">
        <f t="shared" si="1"/>
        <v>99.363648008849566</v>
      </c>
      <c r="M48" s="35">
        <f t="shared" si="2"/>
        <v>21.334875479622546</v>
      </c>
      <c r="N48" s="27" t="str">
        <f>IF(E48='[1]군구세외 특별회계'!E48,"","err")</f>
        <v/>
      </c>
      <c r="O48" s="28" t="str">
        <f>IF(F48='[1]군구세외 특별회계'!F48,"","err")</f>
        <v/>
      </c>
      <c r="P48" s="28" t="str">
        <f>IF(G48='[1]군구세외 특별회계'!G48,"","err")</f>
        <v/>
      </c>
      <c r="Q48" s="28" t="str">
        <f>IF(H48='[1]군구세외 특별회계'!H48,"","err")</f>
        <v/>
      </c>
      <c r="R48" s="28" t="str">
        <f>IF(I48='[1]군구세외 특별회계'!I48,"","err")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0</v>
      </c>
      <c r="F49" s="46">
        <f>SUM(F50:F52)</f>
        <v>0</v>
      </c>
      <c r="G49" s="46">
        <f>SUM(G50:G52)</f>
        <v>0</v>
      </c>
      <c r="H49" s="46">
        <f>SUM(H50:H52)</f>
        <v>0</v>
      </c>
      <c r="I49" s="46">
        <f t="shared" si="3"/>
        <v>0</v>
      </c>
      <c r="J49" s="47">
        <f t="shared" si="0"/>
        <v>0</v>
      </c>
      <c r="K49" s="47">
        <f>SUM(K50:K52)</f>
        <v>0</v>
      </c>
      <c r="L49" s="48">
        <f t="shared" si="1"/>
        <v>0</v>
      </c>
      <c r="M49" s="49">
        <f t="shared" si="2"/>
        <v>0</v>
      </c>
      <c r="N49" s="27" t="str">
        <f>IF(E49='[1]군구세외 특별회계'!E49,"","err")</f>
        <v/>
      </c>
      <c r="O49" s="28" t="str">
        <f>IF(F49='[1]군구세외 특별회계'!F49,"","err")</f>
        <v/>
      </c>
      <c r="P49" s="28" t="str">
        <f>IF(G49='[1]군구세외 특별회계'!G49,"","err")</f>
        <v/>
      </c>
      <c r="Q49" s="28" t="str">
        <f>IF(H49='[1]군구세외 특별회계'!H49,"","err")</f>
        <v/>
      </c>
      <c r="R49" s="28" t="str">
        <f>IF(I49='[1]군구세외 특별회계'!I49,"","err")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특별회계'!E50</f>
        <v>0</v>
      </c>
      <c r="F50" s="30">
        <f>'[1]군구세외 특별회계'!F50</f>
        <v>0</v>
      </c>
      <c r="G50" s="30">
        <f>'[1]군구세외 특별회계'!G50</f>
        <v>0</v>
      </c>
      <c r="H50" s="30">
        <f>'[1]군구세외 특별회계'!H50</f>
        <v>0</v>
      </c>
      <c r="I50" s="50">
        <f t="shared" si="3"/>
        <v>0</v>
      </c>
      <c r="J50" s="51">
        <f t="shared" si="0"/>
        <v>0</v>
      </c>
      <c r="K50" s="51">
        <f>'[1]군구세외 특별회계'!K50</f>
        <v>0</v>
      </c>
      <c r="L50" s="52">
        <f t="shared" si="1"/>
        <v>0</v>
      </c>
      <c r="M50" s="53">
        <f t="shared" si="2"/>
        <v>0</v>
      </c>
      <c r="N50" s="27" t="str">
        <f>IF(E50='[1]군구세외 특별회계'!E50,"","err")</f>
        <v/>
      </c>
      <c r="O50" s="28" t="str">
        <f>IF(F50='[1]군구세외 특별회계'!F50,"","err")</f>
        <v/>
      </c>
      <c r="P50" s="28" t="str">
        <f>IF(G50='[1]군구세외 특별회계'!G50,"","err")</f>
        <v/>
      </c>
      <c r="Q50" s="28" t="str">
        <f>IF(H50='[1]군구세외 특별회계'!H50,"","err")</f>
        <v/>
      </c>
      <c r="R50" s="28" t="str">
        <f>IF(I50='[1]군구세외 특별회계'!I50,"","err")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특별회계'!E51</f>
        <v>0</v>
      </c>
      <c r="F51" s="30">
        <f>'[1]군구세외 특별회계'!F51</f>
        <v>0</v>
      </c>
      <c r="G51" s="30">
        <f>'[1]군구세외 특별회계'!G51</f>
        <v>0</v>
      </c>
      <c r="H51" s="30">
        <f>'[1]군구세외 특별회계'!H51</f>
        <v>0</v>
      </c>
      <c r="I51" s="50">
        <f t="shared" si="3"/>
        <v>0</v>
      </c>
      <c r="J51" s="51">
        <f t="shared" si="0"/>
        <v>0</v>
      </c>
      <c r="K51" s="51">
        <f>'[1]군구세외 특별회계'!K51</f>
        <v>0</v>
      </c>
      <c r="L51" s="52">
        <f t="shared" si="1"/>
        <v>0</v>
      </c>
      <c r="M51" s="53">
        <f t="shared" si="2"/>
        <v>0</v>
      </c>
      <c r="N51" s="27" t="str">
        <f>IF(E51='[1]군구세외 특별회계'!E51,"","err")</f>
        <v/>
      </c>
      <c r="O51" s="28" t="str">
        <f>IF(F51='[1]군구세외 특별회계'!F51,"","err")</f>
        <v/>
      </c>
      <c r="P51" s="28" t="str">
        <f>IF(G51='[1]군구세외 특별회계'!G51,"","err")</f>
        <v/>
      </c>
      <c r="Q51" s="28" t="str">
        <f>IF(H51='[1]군구세외 특별회계'!H51,"","err")</f>
        <v/>
      </c>
      <c r="R51" s="28" t="str">
        <f>IF(I51='[1]군구세외 특별회계'!I51,"","err")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특별회계'!E52</f>
        <v>0</v>
      </c>
      <c r="F52" s="30">
        <f>'[1]군구세외 특별회계'!F52</f>
        <v>0</v>
      </c>
      <c r="G52" s="30">
        <f>'[1]군구세외 특별회계'!G52</f>
        <v>0</v>
      </c>
      <c r="H52" s="30">
        <f>'[1]군구세외 특별회계'!H52</f>
        <v>0</v>
      </c>
      <c r="I52" s="50">
        <f t="shared" si="3"/>
        <v>0</v>
      </c>
      <c r="J52" s="51">
        <f t="shared" si="0"/>
        <v>0</v>
      </c>
      <c r="K52" s="51">
        <f>'[1]군구세외 특별회계'!K52</f>
        <v>0</v>
      </c>
      <c r="L52" s="52">
        <f t="shared" si="1"/>
        <v>0</v>
      </c>
      <c r="M52" s="53">
        <f t="shared" si="2"/>
        <v>0</v>
      </c>
      <c r="N52" s="27" t="str">
        <f>IF(E52='[1]군구세외 특별회계'!E52,"","err")</f>
        <v/>
      </c>
      <c r="O52" s="28" t="str">
        <f>IF(F52='[1]군구세외 특별회계'!F52,"","err")</f>
        <v/>
      </c>
      <c r="P52" s="28" t="str">
        <f>IF(G52='[1]군구세외 특별회계'!G52,"","err")</f>
        <v/>
      </c>
      <c r="Q52" s="28" t="str">
        <f>IF(H52='[1]군구세외 특별회계'!H52,"","err")</f>
        <v/>
      </c>
      <c r="R52" s="28" t="str">
        <f>IF(I52='[1]군구세외 특별회계'!I52,"","err")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0</v>
      </c>
      <c r="F53" s="46">
        <f>SUM(F54:F55)</f>
        <v>0</v>
      </c>
      <c r="G53" s="46">
        <f>SUM(G54:G55)</f>
        <v>0</v>
      </c>
      <c r="H53" s="46">
        <f>SUM(H54:H55)</f>
        <v>0</v>
      </c>
      <c r="I53" s="46">
        <f t="shared" si="3"/>
        <v>0</v>
      </c>
      <c r="J53" s="47">
        <f t="shared" si="0"/>
        <v>0</v>
      </c>
      <c r="K53" s="47">
        <f>SUM(K54:K55)</f>
        <v>0</v>
      </c>
      <c r="L53" s="48">
        <f t="shared" si="1"/>
        <v>0</v>
      </c>
      <c r="M53" s="49">
        <f t="shared" si="2"/>
        <v>0</v>
      </c>
      <c r="N53" s="27" t="str">
        <f>IF(E53='[1]군구세외 특별회계'!E53,"","err")</f>
        <v/>
      </c>
      <c r="O53" s="28" t="str">
        <f>IF(F53='[1]군구세외 특별회계'!F53,"","err")</f>
        <v/>
      </c>
      <c r="P53" s="28" t="str">
        <f>IF(G53='[1]군구세외 특별회계'!G53,"","err")</f>
        <v/>
      </c>
      <c r="Q53" s="28" t="str">
        <f>IF(H53='[1]군구세외 특별회계'!H53,"","err")</f>
        <v/>
      </c>
      <c r="R53" s="28" t="str">
        <f>IF(I53='[1]군구세외 특별회계'!I53,"","err")</f>
        <v/>
      </c>
    </row>
    <row r="54" spans="2:18" s="19" customFormat="1" ht="20.100000000000001" customHeight="1">
      <c r="B54" s="105"/>
      <c r="C54" s="36" t="s">
        <v>87</v>
      </c>
      <c r="D54" s="36"/>
      <c r="E54" s="30">
        <f>'[1]군구세외 특별회계'!E54</f>
        <v>0</v>
      </c>
      <c r="F54" s="30">
        <f>'[1]군구세외 특별회계'!F54</f>
        <v>0</v>
      </c>
      <c r="G54" s="30">
        <f>'[1]군구세외 특별회계'!G54</f>
        <v>0</v>
      </c>
      <c r="H54" s="30">
        <f>'[1]군구세외 특별회계'!H54</f>
        <v>0</v>
      </c>
      <c r="I54" s="78">
        <f t="shared" si="3"/>
        <v>0</v>
      </c>
      <c r="J54" s="79">
        <f t="shared" si="0"/>
        <v>0</v>
      </c>
      <c r="K54" s="79">
        <f>'[1]군구세외 특별회계'!K54</f>
        <v>0</v>
      </c>
      <c r="L54" s="80">
        <f t="shared" si="1"/>
        <v>0</v>
      </c>
      <c r="M54" s="81">
        <f t="shared" si="2"/>
        <v>0</v>
      </c>
      <c r="N54" s="27" t="str">
        <f>IF(E54='[1]군구세외 특별회계'!E54,"","err")</f>
        <v/>
      </c>
      <c r="O54" s="28" t="str">
        <f>IF(F54='[1]군구세외 특별회계'!F54,"","err")</f>
        <v/>
      </c>
      <c r="P54" s="28" t="str">
        <f>IF(G54='[1]군구세외 특별회계'!G54,"","err")</f>
        <v/>
      </c>
      <c r="Q54" s="28" t="str">
        <f>IF(H54='[1]군구세외 특별회계'!H54,"","err")</f>
        <v/>
      </c>
      <c r="R54" s="28" t="str">
        <f>IF(I54='[1]군구세외 특별회계'!I54,"","err")</f>
        <v/>
      </c>
    </row>
    <row r="55" spans="2:18" s="19" customFormat="1" ht="20.100000000000001" customHeight="1">
      <c r="B55" s="106"/>
      <c r="C55" s="36" t="s">
        <v>88</v>
      </c>
      <c r="D55" s="36"/>
      <c r="E55" s="30">
        <f>'[1]군구세외 특별회계'!E55</f>
        <v>0</v>
      </c>
      <c r="F55" s="30">
        <f>'[1]군구세외 특별회계'!F55</f>
        <v>0</v>
      </c>
      <c r="G55" s="30">
        <f>'[1]군구세외 특별회계'!G55</f>
        <v>0</v>
      </c>
      <c r="H55" s="30">
        <f>'[1]군구세외 특별회계'!H55</f>
        <v>0</v>
      </c>
      <c r="I55" s="78">
        <f t="shared" si="3"/>
        <v>0</v>
      </c>
      <c r="J55" s="79">
        <f t="shared" si="0"/>
        <v>0</v>
      </c>
      <c r="K55" s="79">
        <f>'[1]군구세외 특별회계'!K55</f>
        <v>0</v>
      </c>
      <c r="L55" s="80">
        <f t="shared" si="1"/>
        <v>0</v>
      </c>
      <c r="M55" s="81">
        <f t="shared" si="2"/>
        <v>0</v>
      </c>
      <c r="N55" s="27" t="str">
        <f>IF(E55='[1]군구세외 특별회계'!E55,"","err")</f>
        <v/>
      </c>
      <c r="O55" s="28" t="str">
        <f>IF(F55='[1]군구세외 특별회계'!F55,"","err")</f>
        <v/>
      </c>
      <c r="P55" s="28" t="str">
        <f>IF(G55='[1]군구세외 특별회계'!G55,"","err")</f>
        <v/>
      </c>
      <c r="Q55" s="28" t="str">
        <f>IF(H55='[1]군구세외 특별회계'!H55,"","err")</f>
        <v/>
      </c>
      <c r="R55" s="28" t="str">
        <f>IF(I55='[1]군구세외 특별회계'!I55,"","err")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1500000000</v>
      </c>
      <c r="F56" s="46">
        <f>SUM(F57:F61)</f>
        <v>2210072590</v>
      </c>
      <c r="G56" s="46">
        <f>SUM(G57:G61)</f>
        <v>1615140590</v>
      </c>
      <c r="H56" s="46">
        <f>SUM(H57:H61)</f>
        <v>0</v>
      </c>
      <c r="I56" s="46">
        <f t="shared" si="3"/>
        <v>594932000</v>
      </c>
      <c r="J56" s="47">
        <f t="shared" si="0"/>
        <v>453796000</v>
      </c>
      <c r="K56" s="47">
        <f>SUM(K57:K61)</f>
        <v>141136000</v>
      </c>
      <c r="L56" s="48">
        <f t="shared" si="1"/>
        <v>107.67603933333334</v>
      </c>
      <c r="M56" s="49">
        <f t="shared" si="2"/>
        <v>73.080884189419322</v>
      </c>
      <c r="N56" s="27" t="str">
        <f>IF(E56='[1]군구세외 특별회계'!E56,"","err")</f>
        <v/>
      </c>
      <c r="O56" s="28" t="str">
        <f>IF(F56='[1]군구세외 특별회계'!F56,"","err")</f>
        <v/>
      </c>
      <c r="P56" s="28" t="str">
        <f>IF(G56='[1]군구세외 특별회계'!G56,"","err")</f>
        <v/>
      </c>
      <c r="Q56" s="28" t="str">
        <f>IF(H56='[1]군구세외 특별회계'!H56,"","err")</f>
        <v/>
      </c>
      <c r="R56" s="28" t="str">
        <f>IF(I56='[1]군구세외 특별회계'!I56,"","err")</f>
        <v/>
      </c>
    </row>
    <row r="57" spans="2:18" s="19" customFormat="1" ht="20.100000000000001" customHeight="1">
      <c r="B57" s="105"/>
      <c r="C57" s="54" t="s">
        <v>91</v>
      </c>
      <c r="D57" s="54"/>
      <c r="E57" s="30">
        <f>'[1]군구세외 특별회계'!E57</f>
        <v>0</v>
      </c>
      <c r="F57" s="30">
        <f>'[1]군구세외 특별회계'!F57</f>
        <v>0</v>
      </c>
      <c r="G57" s="30">
        <f>'[1]군구세외 특별회계'!G57</f>
        <v>0</v>
      </c>
      <c r="H57" s="30">
        <f>'[1]군구세외 특별회계'!H57</f>
        <v>0</v>
      </c>
      <c r="I57" s="78">
        <f t="shared" si="3"/>
        <v>0</v>
      </c>
      <c r="J57" s="79">
        <f t="shared" si="0"/>
        <v>0</v>
      </c>
      <c r="K57" s="79">
        <f>'[1]군구세외 특별회계'!K57</f>
        <v>0</v>
      </c>
      <c r="L57" s="80">
        <f t="shared" si="1"/>
        <v>0</v>
      </c>
      <c r="M57" s="81">
        <f t="shared" si="2"/>
        <v>0</v>
      </c>
      <c r="N57" s="27" t="str">
        <f>IF(E57='[1]군구세외 특별회계'!E57,"","err")</f>
        <v/>
      </c>
      <c r="O57" s="28" t="str">
        <f>IF(F57='[1]군구세외 특별회계'!F57,"","err")</f>
        <v/>
      </c>
      <c r="P57" s="28" t="str">
        <f>IF(G57='[1]군구세외 특별회계'!G57,"","err")</f>
        <v/>
      </c>
      <c r="Q57" s="28" t="str">
        <f>IF(H57='[1]군구세외 특별회계'!H57,"","err")</f>
        <v/>
      </c>
      <c r="R57" s="28" t="str">
        <f>IF(I57='[1]군구세외 특별회계'!I57,"","err")</f>
        <v/>
      </c>
    </row>
    <row r="58" spans="2:18" s="19" customFormat="1" ht="20.100000000000001" customHeight="1">
      <c r="B58" s="97"/>
      <c r="C58" s="54" t="s">
        <v>92</v>
      </c>
      <c r="D58" s="54"/>
      <c r="E58" s="30">
        <f>'[1]군구세외 특별회계'!E58</f>
        <v>0</v>
      </c>
      <c r="F58" s="30">
        <f>'[1]군구세외 특별회계'!F58</f>
        <v>0</v>
      </c>
      <c r="G58" s="30">
        <f>'[1]군구세외 특별회계'!G58</f>
        <v>0</v>
      </c>
      <c r="H58" s="30">
        <f>'[1]군구세외 특별회계'!H58</f>
        <v>0</v>
      </c>
      <c r="I58" s="78">
        <f t="shared" si="3"/>
        <v>0</v>
      </c>
      <c r="J58" s="79">
        <f t="shared" si="0"/>
        <v>0</v>
      </c>
      <c r="K58" s="79">
        <f>'[1]군구세외 특별회계'!K58</f>
        <v>0</v>
      </c>
      <c r="L58" s="80">
        <f t="shared" si="1"/>
        <v>0</v>
      </c>
      <c r="M58" s="81">
        <f t="shared" si="2"/>
        <v>0</v>
      </c>
      <c r="N58" s="27" t="str">
        <f>IF(E58='[1]군구세외 특별회계'!E58,"","err")</f>
        <v/>
      </c>
      <c r="O58" s="28" t="str">
        <f>IF(F58='[1]군구세외 특별회계'!F58,"","err")</f>
        <v/>
      </c>
      <c r="P58" s="28" t="str">
        <f>IF(G58='[1]군구세외 특별회계'!G58,"","err")</f>
        <v/>
      </c>
      <c r="Q58" s="28" t="str">
        <f>IF(H58='[1]군구세외 특별회계'!H58,"","err")</f>
        <v/>
      </c>
      <c r="R58" s="28" t="str">
        <f>IF(I58='[1]군구세외 특별회계'!I58,"","err")</f>
        <v/>
      </c>
    </row>
    <row r="59" spans="2:18" s="19" customFormat="1" ht="20.100000000000001" customHeight="1">
      <c r="B59" s="97"/>
      <c r="C59" s="54" t="s">
        <v>93</v>
      </c>
      <c r="D59" s="54"/>
      <c r="E59" s="30">
        <f>'[1]군구세외 특별회계'!E59</f>
        <v>0</v>
      </c>
      <c r="F59" s="30">
        <f>'[1]군구세외 특별회계'!F59</f>
        <v>0</v>
      </c>
      <c r="G59" s="30">
        <f>'[1]군구세외 특별회계'!G59</f>
        <v>0</v>
      </c>
      <c r="H59" s="30">
        <f>'[1]군구세외 특별회계'!H59</f>
        <v>0</v>
      </c>
      <c r="I59" s="78">
        <f t="shared" si="3"/>
        <v>0</v>
      </c>
      <c r="J59" s="79">
        <f t="shared" si="0"/>
        <v>0</v>
      </c>
      <c r="K59" s="79">
        <f>'[1]군구세외 특별회계'!K59</f>
        <v>0</v>
      </c>
      <c r="L59" s="80">
        <f t="shared" si="1"/>
        <v>0</v>
      </c>
      <c r="M59" s="81">
        <f t="shared" si="2"/>
        <v>0</v>
      </c>
      <c r="N59" s="27" t="str">
        <f>IF(E59='[1]군구세외 특별회계'!E59,"","err")</f>
        <v/>
      </c>
      <c r="O59" s="28" t="str">
        <f>IF(F59='[1]군구세외 특별회계'!F59,"","err")</f>
        <v/>
      </c>
      <c r="P59" s="28" t="str">
        <f>IF(G59='[1]군구세외 특별회계'!G59,"","err")</f>
        <v/>
      </c>
      <c r="Q59" s="28" t="str">
        <f>IF(H59='[1]군구세외 특별회계'!H59,"","err")</f>
        <v/>
      </c>
      <c r="R59" s="28" t="str">
        <f>IF(I59='[1]군구세외 특별회계'!I59,"","err")</f>
        <v/>
      </c>
    </row>
    <row r="60" spans="2:18" s="19" customFormat="1" ht="20.100000000000001" customHeight="1">
      <c r="B60" s="97"/>
      <c r="C60" s="54" t="s">
        <v>94</v>
      </c>
      <c r="D60" s="54"/>
      <c r="E60" s="30">
        <f>'[1]군구세외 특별회계'!E60</f>
        <v>0</v>
      </c>
      <c r="F60" s="30">
        <f>'[1]군구세외 특별회계'!F60</f>
        <v>0</v>
      </c>
      <c r="G60" s="30">
        <f>'[1]군구세외 특별회계'!G60</f>
        <v>0</v>
      </c>
      <c r="H60" s="30">
        <f>'[1]군구세외 특별회계'!H60</f>
        <v>0</v>
      </c>
      <c r="I60" s="78">
        <f t="shared" si="3"/>
        <v>0</v>
      </c>
      <c r="J60" s="79">
        <f t="shared" si="0"/>
        <v>0</v>
      </c>
      <c r="K60" s="79">
        <f>'[1]군구세외 특별회계'!K60</f>
        <v>0</v>
      </c>
      <c r="L60" s="80">
        <f t="shared" si="1"/>
        <v>0</v>
      </c>
      <c r="M60" s="81">
        <f t="shared" si="2"/>
        <v>0</v>
      </c>
      <c r="N60" s="27" t="str">
        <f>IF(E60='[1]군구세외 특별회계'!E60,"","err")</f>
        <v/>
      </c>
      <c r="O60" s="28" t="str">
        <f>IF(F60='[1]군구세외 특별회계'!F60,"","err")</f>
        <v/>
      </c>
      <c r="P60" s="28" t="str">
        <f>IF(G60='[1]군구세외 특별회계'!G60,"","err")</f>
        <v/>
      </c>
      <c r="Q60" s="28" t="str">
        <f>IF(H60='[1]군구세외 특별회계'!H60,"","err")</f>
        <v/>
      </c>
      <c r="R60" s="28" t="str">
        <f>IF(I60='[1]군구세외 특별회계'!I60,"","err")</f>
        <v/>
      </c>
    </row>
    <row r="61" spans="2:18" s="19" customFormat="1" ht="20.100000000000001" customHeight="1">
      <c r="B61" s="106"/>
      <c r="C61" s="54" t="s">
        <v>95</v>
      </c>
      <c r="D61" s="54"/>
      <c r="E61" s="30">
        <f>'[1]군구세외 특별회계'!E61</f>
        <v>1500000000</v>
      </c>
      <c r="F61" s="30">
        <f>'[1]군구세외 특별회계'!F61</f>
        <v>2210072590</v>
      </c>
      <c r="G61" s="30">
        <f>'[1]군구세외 특별회계'!G61</f>
        <v>1615140590</v>
      </c>
      <c r="H61" s="30">
        <f>'[1]군구세외 특별회계'!H61</f>
        <v>0</v>
      </c>
      <c r="I61" s="78">
        <f t="shared" si="3"/>
        <v>594932000</v>
      </c>
      <c r="J61" s="79">
        <f t="shared" si="0"/>
        <v>453796000</v>
      </c>
      <c r="K61" s="79">
        <f>'[1]군구세외 특별회계'!K61</f>
        <v>141136000</v>
      </c>
      <c r="L61" s="80">
        <f t="shared" si="1"/>
        <v>107.67603933333334</v>
      </c>
      <c r="M61" s="81">
        <f t="shared" si="2"/>
        <v>73.080884189419322</v>
      </c>
      <c r="N61" s="27" t="str">
        <f>IF(E61='[1]군구세외 특별회계'!E61,"","err")</f>
        <v/>
      </c>
      <c r="O61" s="28" t="str">
        <f>IF(F61='[1]군구세외 특별회계'!F61,"","err")</f>
        <v/>
      </c>
      <c r="P61" s="28" t="str">
        <f>IF(G61='[1]군구세외 특별회계'!G61,"","err")</f>
        <v/>
      </c>
      <c r="Q61" s="28" t="str">
        <f>IF(H61='[1]군구세외 특별회계'!H61,"","err")</f>
        <v/>
      </c>
      <c r="R61" s="28" t="str">
        <f>IF(I61='[1]군구세외 특별회계'!I61,"","err")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30000000</v>
      </c>
      <c r="F62" s="46">
        <f>SUM(F63:F68)</f>
        <v>391665978</v>
      </c>
      <c r="G62" s="46">
        <f>SUM(G63:G68)</f>
        <v>42215810</v>
      </c>
      <c r="H62" s="46">
        <f>SUM(H63:H68)</f>
        <v>13793090</v>
      </c>
      <c r="I62" s="46">
        <f t="shared" si="3"/>
        <v>335657078</v>
      </c>
      <c r="J62" s="47">
        <f t="shared" si="0"/>
        <v>335657078</v>
      </c>
      <c r="K62" s="47">
        <f>SUM(K63:K68)</f>
        <v>0</v>
      </c>
      <c r="L62" s="48">
        <f t="shared" si="1"/>
        <v>140.71936666666667</v>
      </c>
      <c r="M62" s="49">
        <f t="shared" si="2"/>
        <v>10.778523632706234</v>
      </c>
      <c r="N62" s="27" t="str">
        <f>IF(E62='[1]군구세외 특별회계'!E62,"","err")</f>
        <v/>
      </c>
      <c r="O62" s="28" t="str">
        <f>IF(F62='[1]군구세외 특별회계'!F62,"","err")</f>
        <v/>
      </c>
      <c r="P62" s="28" t="str">
        <f>IF(G62='[1]군구세외 특별회계'!G62,"","err")</f>
        <v/>
      </c>
      <c r="Q62" s="28" t="str">
        <f>IF(H62='[1]군구세외 특별회계'!H62,"","err")</f>
        <v/>
      </c>
      <c r="R62" s="28" t="str">
        <f>IF(I62='[1]군구세외 특별회계'!I62,"","err")</f>
        <v/>
      </c>
    </row>
    <row r="63" spans="2:18" s="19" customFormat="1" ht="20.100000000000001" customHeight="1">
      <c r="B63" s="105"/>
      <c r="C63" s="54" t="s">
        <v>80</v>
      </c>
      <c r="D63" s="54"/>
      <c r="E63" s="92">
        <f>'[1]군구세외 특별회계'!E63</f>
        <v>0</v>
      </c>
      <c r="F63" s="57">
        <f>'[1]군구세외 특별회계'!F63</f>
        <v>0</v>
      </c>
      <c r="G63" s="57">
        <f>'[1]군구세외 특별회계'!G63</f>
        <v>0</v>
      </c>
      <c r="H63" s="57">
        <f>'[1]군구세외 특별회계'!H63</f>
        <v>0</v>
      </c>
      <c r="I63" s="50">
        <f t="shared" si="3"/>
        <v>0</v>
      </c>
      <c r="J63" s="51">
        <f t="shared" si="0"/>
        <v>0</v>
      </c>
      <c r="K63" s="51">
        <f>'[1]군구세외 특별회계'!K63</f>
        <v>0</v>
      </c>
      <c r="L63" s="52">
        <f t="shared" si="1"/>
        <v>0</v>
      </c>
      <c r="M63" s="53">
        <f t="shared" si="2"/>
        <v>0</v>
      </c>
      <c r="N63" s="27" t="str">
        <f>IF(E63='[1]군구세외 특별회계'!E63,"","err")</f>
        <v/>
      </c>
      <c r="O63" s="28" t="str">
        <f>IF(F63='[1]군구세외 특별회계'!F63,"","err")</f>
        <v/>
      </c>
      <c r="P63" s="28" t="str">
        <f>IF(G63='[1]군구세외 특별회계'!G63,"","err")</f>
        <v/>
      </c>
      <c r="Q63" s="28" t="str">
        <f>IF(H63='[1]군구세외 특별회계'!H63,"","err")</f>
        <v/>
      </c>
      <c r="R63" s="28" t="str">
        <f>IF(I63='[1]군구세외 특별회계'!I63,"","err")</f>
        <v/>
      </c>
    </row>
    <row r="64" spans="2:18" s="19" customFormat="1" ht="20.100000000000001" customHeight="1">
      <c r="B64" s="97"/>
      <c r="C64" s="54" t="s">
        <v>81</v>
      </c>
      <c r="D64" s="54"/>
      <c r="E64" s="92">
        <f>'[1]군구세외 특별회계'!E64</f>
        <v>0</v>
      </c>
      <c r="F64" s="57">
        <f>'[1]군구세외 특별회계'!F64</f>
        <v>0</v>
      </c>
      <c r="G64" s="57">
        <f>'[1]군구세외 특별회계'!G64</f>
        <v>0</v>
      </c>
      <c r="H64" s="57">
        <f>'[1]군구세외 특별회계'!H64</f>
        <v>0</v>
      </c>
      <c r="I64" s="50">
        <f t="shared" si="3"/>
        <v>0</v>
      </c>
      <c r="J64" s="51">
        <f t="shared" si="0"/>
        <v>0</v>
      </c>
      <c r="K64" s="51">
        <f>'[1]군구세외 특별회계'!K64</f>
        <v>0</v>
      </c>
      <c r="L64" s="52">
        <f t="shared" si="1"/>
        <v>0</v>
      </c>
      <c r="M64" s="53">
        <f t="shared" si="2"/>
        <v>0</v>
      </c>
      <c r="N64" s="27" t="str">
        <f>IF(E64='[1]군구세외 특별회계'!E64,"","err")</f>
        <v/>
      </c>
      <c r="O64" s="28" t="str">
        <f>IF(F64='[1]군구세외 특별회계'!F64,"","err")</f>
        <v/>
      </c>
      <c r="P64" s="28" t="str">
        <f>IF(G64='[1]군구세외 특별회계'!G64,"","err")</f>
        <v/>
      </c>
      <c r="Q64" s="28" t="str">
        <f>IF(H64='[1]군구세외 특별회계'!H64,"","err")</f>
        <v/>
      </c>
      <c r="R64" s="28" t="str">
        <f>IF(I64='[1]군구세외 특별회계'!I64,"","err")</f>
        <v/>
      </c>
    </row>
    <row r="65" spans="2:18" s="19" customFormat="1" ht="20.100000000000001" customHeight="1">
      <c r="B65" s="97"/>
      <c r="C65" s="54" t="s">
        <v>82</v>
      </c>
      <c r="D65" s="54"/>
      <c r="E65" s="92">
        <f>'[1]군구세외 특별회계'!E65</f>
        <v>0</v>
      </c>
      <c r="F65" s="57">
        <f>'[1]군구세외 특별회계'!F65</f>
        <v>0</v>
      </c>
      <c r="G65" s="57">
        <f>'[1]군구세외 특별회계'!G65</f>
        <v>0</v>
      </c>
      <c r="H65" s="57">
        <f>'[1]군구세외 특별회계'!H65</f>
        <v>0</v>
      </c>
      <c r="I65" s="50">
        <f t="shared" si="3"/>
        <v>0</v>
      </c>
      <c r="J65" s="51">
        <f t="shared" si="0"/>
        <v>0</v>
      </c>
      <c r="K65" s="51">
        <f>'[1]군구세외 특별회계'!K65</f>
        <v>0</v>
      </c>
      <c r="L65" s="52">
        <f t="shared" si="1"/>
        <v>0</v>
      </c>
      <c r="M65" s="53">
        <f t="shared" si="2"/>
        <v>0</v>
      </c>
      <c r="N65" s="27" t="str">
        <f>IF(E65='[1]군구세외 특별회계'!E65,"","err")</f>
        <v/>
      </c>
      <c r="O65" s="28" t="str">
        <f>IF(F65='[1]군구세외 특별회계'!F65,"","err")</f>
        <v/>
      </c>
      <c r="P65" s="28" t="str">
        <f>IF(G65='[1]군구세외 특별회계'!G65,"","err")</f>
        <v/>
      </c>
      <c r="Q65" s="28" t="str">
        <f>IF(H65='[1]군구세외 특별회계'!H65,"","err")</f>
        <v/>
      </c>
      <c r="R65" s="28" t="str">
        <f>IF(I65='[1]군구세외 특별회계'!I65,"","err")</f>
        <v/>
      </c>
    </row>
    <row r="66" spans="2:18" s="19" customFormat="1" ht="20.100000000000001" customHeight="1">
      <c r="B66" s="97"/>
      <c r="C66" s="54" t="s">
        <v>83</v>
      </c>
      <c r="D66" s="54"/>
      <c r="E66" s="92">
        <f>'[1]군구세외 특별회계'!E66</f>
        <v>0</v>
      </c>
      <c r="F66" s="57">
        <f>'[1]군구세외 특별회계'!F66</f>
        <v>0</v>
      </c>
      <c r="G66" s="57">
        <f>'[1]군구세외 특별회계'!G66</f>
        <v>0</v>
      </c>
      <c r="H66" s="57">
        <f>'[1]군구세외 특별회계'!H66</f>
        <v>0</v>
      </c>
      <c r="I66" s="50">
        <f t="shared" si="3"/>
        <v>0</v>
      </c>
      <c r="J66" s="51">
        <f t="shared" si="0"/>
        <v>0</v>
      </c>
      <c r="K66" s="51">
        <f>'[1]군구세외 특별회계'!K66</f>
        <v>0</v>
      </c>
      <c r="L66" s="52">
        <f t="shared" si="1"/>
        <v>0</v>
      </c>
      <c r="M66" s="53">
        <f t="shared" si="2"/>
        <v>0</v>
      </c>
      <c r="N66" s="27" t="str">
        <f>IF(E66='[1]군구세외 특별회계'!E66,"","err")</f>
        <v/>
      </c>
      <c r="O66" s="28" t="str">
        <f>IF(F66='[1]군구세외 특별회계'!F66,"","err")</f>
        <v/>
      </c>
      <c r="P66" s="28" t="str">
        <f>IF(G66='[1]군구세외 특별회계'!G66,"","err")</f>
        <v/>
      </c>
      <c r="Q66" s="28" t="str">
        <f>IF(H66='[1]군구세외 특별회계'!H66,"","err")</f>
        <v/>
      </c>
      <c r="R66" s="28" t="str">
        <f>IF(I66='[1]군구세외 특별회계'!I66,"","err")</f>
        <v/>
      </c>
    </row>
    <row r="67" spans="2:18" s="55" customFormat="1" ht="20.100000000000001" customHeight="1">
      <c r="B67" s="97"/>
      <c r="C67" s="54" t="s">
        <v>84</v>
      </c>
      <c r="D67" s="54"/>
      <c r="E67" s="92">
        <f>'[1]군구세외 특별회계'!E67</f>
        <v>0</v>
      </c>
      <c r="F67" s="57">
        <f>'[1]군구세외 특별회계'!F67</f>
        <v>0</v>
      </c>
      <c r="G67" s="57">
        <f>'[1]군구세외 특별회계'!G67</f>
        <v>0</v>
      </c>
      <c r="H67" s="57">
        <f>'[1]군구세외 특별회계'!H67</f>
        <v>0</v>
      </c>
      <c r="I67" s="50">
        <f t="shared" si="3"/>
        <v>0</v>
      </c>
      <c r="J67" s="51">
        <f t="shared" si="0"/>
        <v>0</v>
      </c>
      <c r="K67" s="51">
        <f>'[1]군구세외 특별회계'!K67</f>
        <v>0</v>
      </c>
      <c r="L67" s="52">
        <f t="shared" si="1"/>
        <v>0</v>
      </c>
      <c r="M67" s="53">
        <f t="shared" si="2"/>
        <v>0</v>
      </c>
      <c r="N67" s="27" t="str">
        <f>IF(E67='[1]군구세외 특별회계'!E67,"","err")</f>
        <v/>
      </c>
      <c r="O67" s="28" t="str">
        <f>IF(F67='[1]군구세외 특별회계'!F67,"","err")</f>
        <v/>
      </c>
      <c r="P67" s="28" t="str">
        <f>IF(G67='[1]군구세외 특별회계'!G67,"","err")</f>
        <v/>
      </c>
      <c r="Q67" s="28" t="str">
        <f>IF(H67='[1]군구세외 특별회계'!H67,"","err")</f>
        <v/>
      </c>
      <c r="R67" s="28" t="str">
        <f>IF(I67='[1]군구세외 특별회계'!I67,"","err")</f>
        <v/>
      </c>
    </row>
    <row r="68" spans="2:18" s="19" customFormat="1" ht="20.100000000000001" customHeight="1">
      <c r="B68" s="97"/>
      <c r="C68" s="54" t="s">
        <v>85</v>
      </c>
      <c r="D68" s="54"/>
      <c r="E68" s="92">
        <f>'[1]군구세외 특별회계'!E68</f>
        <v>30000000</v>
      </c>
      <c r="F68" s="93">
        <f>'[1]군구세외 특별회계'!F68</f>
        <v>391665978</v>
      </c>
      <c r="G68" s="93">
        <f>'[1]군구세외 특별회계'!G68</f>
        <v>42215810</v>
      </c>
      <c r="H68" s="57">
        <f>'[1]군구세외 특별회계'!H68</f>
        <v>13793090</v>
      </c>
      <c r="I68" s="50">
        <f t="shared" si="3"/>
        <v>335657078</v>
      </c>
      <c r="J68" s="51">
        <f t="shared" si="0"/>
        <v>335657078</v>
      </c>
      <c r="K68" s="51">
        <f>'[1]군구세외 특별회계'!K68</f>
        <v>0</v>
      </c>
      <c r="L68" s="52">
        <f t="shared" si="1"/>
        <v>140.71936666666667</v>
      </c>
      <c r="M68" s="53">
        <f t="shared" si="2"/>
        <v>10.778523632706234</v>
      </c>
      <c r="N68" s="27" t="str">
        <f>IF(E68='[1]군구세외 특별회계'!E68,"","err")</f>
        <v/>
      </c>
      <c r="O68" s="28" t="str">
        <f>IF(F68='[1]군구세외 특별회계'!F68,"","err")</f>
        <v/>
      </c>
      <c r="P68" s="28" t="str">
        <f>IF(G68='[1]군구세외 특별회계'!G68,"","err")</f>
        <v/>
      </c>
      <c r="Q68" s="28" t="str">
        <f>IF(H68='[1]군구세외 특별회계'!H68,"","err")</f>
        <v/>
      </c>
      <c r="R68" s="28" t="str">
        <f>IF(I68='[1]군구세외 특별회계'!I68,"","err")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94">
        <f>'[1]군구세외 특별회계'!E69</f>
        <v>730000000</v>
      </c>
      <c r="F69" s="82">
        <f>'[1]군구세외 특별회계'!F69</f>
        <v>7923837019</v>
      </c>
      <c r="G69" s="82">
        <f>'[1]군구세외 특별회계'!G69</f>
        <v>588262045</v>
      </c>
      <c r="H69" s="82">
        <f>'[1]군구세외 특별회계'!H69</f>
        <v>304441028</v>
      </c>
      <c r="I69" s="64">
        <f t="shared" si="3"/>
        <v>7031133946</v>
      </c>
      <c r="J69" s="64">
        <f t="shared" si="0"/>
        <v>7031133946</v>
      </c>
      <c r="K69" s="64">
        <f>'[1]군구세외 특별회계'!K69</f>
        <v>0</v>
      </c>
      <c r="L69" s="65">
        <f>IF(E69=0,0,+(G69/E69)*100)</f>
        <v>80.583841780821913</v>
      </c>
      <c r="M69" s="66">
        <f>IF(F69=0,0,+(G69/F69)*100)</f>
        <v>7.4239543744962031</v>
      </c>
      <c r="N69" s="27" t="str">
        <f>IF(E69='[1]군구세외 특별회계'!E69,"","err")</f>
        <v/>
      </c>
      <c r="O69" s="28" t="str">
        <f>IF(F69='[1]군구세외 특별회계'!F69,"","err")</f>
        <v/>
      </c>
      <c r="P69" s="28" t="str">
        <f>IF(G69='[1]군구세외 특별회계'!G69,"","err")</f>
        <v/>
      </c>
      <c r="Q69" s="28" t="str">
        <f>IF(H69='[1]군구세외 특별회계'!H69,"","err")</f>
        <v/>
      </c>
      <c r="R69" s="28" t="str">
        <f>IF(I69='[1]군구세외 특별회계'!I69,"","err")</f>
        <v/>
      </c>
    </row>
    <row r="70" spans="2:18" s="19" customFormat="1" ht="20.100000000000001" customHeight="1">
      <c r="B70" s="112" t="s">
        <v>68</v>
      </c>
      <c r="C70" s="113"/>
      <c r="D70" s="114"/>
      <c r="E70" s="33">
        <f>SUM(E71:E72,E76:E77,E83)</f>
        <v>8395291000</v>
      </c>
      <c r="F70" s="33">
        <f>SUM(F71:F72,F76:F77,F83)</f>
        <v>0</v>
      </c>
      <c r="G70" s="33">
        <f>SUM(G71:G72,G76:G77,G83)</f>
        <v>0</v>
      </c>
      <c r="H70" s="33">
        <f>SUM(H71:H72,H76:H77,H83)</f>
        <v>0</v>
      </c>
      <c r="I70" s="33">
        <f t="shared" si="3"/>
        <v>0</v>
      </c>
      <c r="J70" s="34">
        <f t="shared" si="0"/>
        <v>0</v>
      </c>
      <c r="K70" s="34">
        <f>SUM(K71:K72,K76:K77,K83)</f>
        <v>0</v>
      </c>
      <c r="L70" s="37">
        <f>IF(E70=0,0,+(G70/E70)*100)</f>
        <v>0</v>
      </c>
      <c r="M70" s="35">
        <f>IF(F70=0,0,+(G70/F70)*100)</f>
        <v>0</v>
      </c>
      <c r="N70" s="27" t="str">
        <f>IF(E70='[1]군구세외 특별회계'!E70,"","err")</f>
        <v/>
      </c>
      <c r="O70" s="28" t="str">
        <f>IF(F70='[1]군구세외 특별회계'!F70,"","err")</f>
        <v/>
      </c>
      <c r="P70" s="28" t="str">
        <f>IF(G70='[1]군구세외 특별회계'!G70,"","err")</f>
        <v/>
      </c>
      <c r="Q70" s="28" t="str">
        <f>IF(H70='[1]군구세외 특별회계'!H70,"","err")</f>
        <v/>
      </c>
      <c r="R70" s="28" t="str">
        <f>IF(I70='[1]군구세외 특별회계'!I70,"","err")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95">
        <f>'[1]군구세외 특별회계'!E71</f>
        <v>8197407000</v>
      </c>
      <c r="F71" s="83">
        <f>'[1]군구세외 특별회계'!F71</f>
        <v>0</v>
      </c>
      <c r="G71" s="83">
        <f>'[1]군구세외 특별회계'!G71</f>
        <v>0</v>
      </c>
      <c r="H71" s="83">
        <f>'[1]군구세외 특별회계'!H71</f>
        <v>0</v>
      </c>
      <c r="I71" s="46">
        <f t="shared" si="3"/>
        <v>0</v>
      </c>
      <c r="J71" s="47">
        <f t="shared" si="0"/>
        <v>0</v>
      </c>
      <c r="K71" s="47">
        <f>'[1]군구세외 특별회계'!K71</f>
        <v>0</v>
      </c>
      <c r="L71" s="48">
        <f>IF(E71=0,0,+(G71/E71)*100)</f>
        <v>0</v>
      </c>
      <c r="M71" s="49">
        <f>IF(F71=0,0,+(G71/F71)*100)</f>
        <v>0</v>
      </c>
      <c r="N71" s="27" t="str">
        <f>IF(E71='[1]군구세외 특별회계'!E71,"","err")</f>
        <v/>
      </c>
      <c r="O71" s="28" t="str">
        <f>IF(F71='[1]군구세외 특별회계'!F71,"","err")</f>
        <v/>
      </c>
      <c r="P71" s="28" t="str">
        <f>IF(G71='[1]군구세외 특별회계'!G71,"","err")</f>
        <v/>
      </c>
      <c r="Q71" s="28" t="str">
        <f>IF(H71='[1]군구세외 특별회계'!H71,"","err")</f>
        <v/>
      </c>
      <c r="R71" s="28" t="str">
        <f>IF(I71='[1]군구세외 특별회계'!I71,"","err")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197884000</v>
      </c>
      <c r="F72" s="46">
        <f>SUM(F73:F75)</f>
        <v>0</v>
      </c>
      <c r="G72" s="46">
        <f>SUM(G73:G75)</f>
        <v>0</v>
      </c>
      <c r="H72" s="46">
        <f>SUM(H73:H75)</f>
        <v>0</v>
      </c>
      <c r="I72" s="46">
        <f t="shared" si="3"/>
        <v>0</v>
      </c>
      <c r="J72" s="47">
        <f t="shared" ref="J72:J87" si="4">I72-K72</f>
        <v>0</v>
      </c>
      <c r="K72" s="47">
        <f>SUM(K73:K75)</f>
        <v>0</v>
      </c>
      <c r="L72" s="48">
        <f t="shared" ref="L72:L87" si="5">IF(E72=0,0,+G72/E72)*100</f>
        <v>0</v>
      </c>
      <c r="M72" s="49">
        <f t="shared" ref="M72:M87" si="6">IF(F72=0,0,+((G72/F72)*100))</f>
        <v>0</v>
      </c>
      <c r="N72" s="27" t="str">
        <f>IF(E72='[1]군구세외 특별회계'!E72,"","err")</f>
        <v/>
      </c>
      <c r="O72" s="28" t="str">
        <f>IF(F72='[1]군구세외 특별회계'!F72,"","err")</f>
        <v/>
      </c>
      <c r="P72" s="28" t="str">
        <f>IF(G72='[1]군구세외 특별회계'!G72,"","err")</f>
        <v/>
      </c>
      <c r="Q72" s="28" t="str">
        <f>IF(H72='[1]군구세외 특별회계'!H72,"","err")</f>
        <v/>
      </c>
      <c r="R72" s="28" t="str">
        <f>IF(I72='[1]군구세외 특별회계'!I72,"","err")</f>
        <v/>
      </c>
    </row>
    <row r="73" spans="2:18" s="19" customFormat="1" ht="20.100000000000001" customHeight="1">
      <c r="B73" s="105"/>
      <c r="C73" s="36" t="s">
        <v>48</v>
      </c>
      <c r="D73" s="36"/>
      <c r="E73" s="30">
        <f>'[1]군구세외 특별회계'!E73</f>
        <v>172860000</v>
      </c>
      <c r="F73" s="30">
        <f>'[1]군구세외 특별회계'!F73</f>
        <v>0</v>
      </c>
      <c r="G73" s="30">
        <f>'[1]군구세외 특별회계'!G73</f>
        <v>0</v>
      </c>
      <c r="H73" s="30">
        <f>'[1]군구세외 특별회계'!H73</f>
        <v>0</v>
      </c>
      <c r="I73" s="50">
        <f t="shared" si="3"/>
        <v>0</v>
      </c>
      <c r="J73" s="51">
        <f t="shared" si="4"/>
        <v>0</v>
      </c>
      <c r="K73" s="51">
        <f>'[1]군구세외 특별회계'!K73</f>
        <v>0</v>
      </c>
      <c r="L73" s="52">
        <f t="shared" si="5"/>
        <v>0</v>
      </c>
      <c r="M73" s="53">
        <f t="shared" si="6"/>
        <v>0</v>
      </c>
      <c r="N73" s="27" t="str">
        <f>IF(E73='[1]군구세외 특별회계'!E73,"","err")</f>
        <v/>
      </c>
      <c r="O73" s="28" t="str">
        <f>IF(F73='[1]군구세외 특별회계'!F73,"","err")</f>
        <v/>
      </c>
      <c r="P73" s="28" t="str">
        <f>IF(G73='[1]군구세외 특별회계'!G73,"","err")</f>
        <v/>
      </c>
      <c r="Q73" s="28" t="str">
        <f>IF(H73='[1]군구세외 특별회계'!H73,"","err")</f>
        <v/>
      </c>
      <c r="R73" s="28" t="str">
        <f>IF(I73='[1]군구세외 특별회계'!I73,"","err")</f>
        <v/>
      </c>
    </row>
    <row r="74" spans="2:18" s="19" customFormat="1" ht="20.100000000000001" customHeight="1">
      <c r="B74" s="97"/>
      <c r="C74" s="36" t="s">
        <v>43</v>
      </c>
      <c r="D74" s="36"/>
      <c r="E74" s="30">
        <f>'[1]군구세외 특별회계'!E74</f>
        <v>25024000</v>
      </c>
      <c r="F74" s="30">
        <f>'[1]군구세외 특별회계'!F74</f>
        <v>0</v>
      </c>
      <c r="G74" s="30">
        <f>'[1]군구세외 특별회계'!G74</f>
        <v>0</v>
      </c>
      <c r="H74" s="30">
        <f>'[1]군구세외 특별회계'!H74</f>
        <v>0</v>
      </c>
      <c r="I74" s="50">
        <f t="shared" si="3"/>
        <v>0</v>
      </c>
      <c r="J74" s="51">
        <f t="shared" si="4"/>
        <v>0</v>
      </c>
      <c r="K74" s="51">
        <f>'[1]군구세외 특별회계'!K74</f>
        <v>0</v>
      </c>
      <c r="L74" s="52">
        <f t="shared" si="5"/>
        <v>0</v>
      </c>
      <c r="M74" s="53">
        <f t="shared" si="6"/>
        <v>0</v>
      </c>
      <c r="N74" s="27" t="str">
        <f>IF(E74='[1]군구세외 특별회계'!E74,"","err")</f>
        <v/>
      </c>
      <c r="O74" s="28" t="str">
        <f>IF(F74='[1]군구세외 특별회계'!F74,"","err")</f>
        <v/>
      </c>
      <c r="P74" s="28" t="str">
        <f>IF(G74='[1]군구세외 특별회계'!G74,"","err")</f>
        <v/>
      </c>
      <c r="Q74" s="28" t="str">
        <f>IF(H74='[1]군구세외 특별회계'!H74,"","err")</f>
        <v/>
      </c>
      <c r="R74" s="28" t="str">
        <f>IF(I74='[1]군구세외 특별회계'!I74,"","err")</f>
        <v/>
      </c>
    </row>
    <row r="75" spans="2:18" s="19" customFormat="1" ht="20.100000000000001" customHeight="1">
      <c r="B75" s="106"/>
      <c r="C75" s="36" t="s">
        <v>44</v>
      </c>
      <c r="D75" s="36"/>
      <c r="E75" s="30">
        <f>'[1]군구세외 특별회계'!E75</f>
        <v>0</v>
      </c>
      <c r="F75" s="30">
        <f>'[1]군구세외 특별회계'!F75</f>
        <v>0</v>
      </c>
      <c r="G75" s="30">
        <f>'[1]군구세외 특별회계'!G75</f>
        <v>0</v>
      </c>
      <c r="H75" s="30">
        <f>'[1]군구세외 특별회계'!H75</f>
        <v>0</v>
      </c>
      <c r="I75" s="50">
        <f t="shared" si="3"/>
        <v>0</v>
      </c>
      <c r="J75" s="51">
        <f t="shared" si="4"/>
        <v>0</v>
      </c>
      <c r="K75" s="51">
        <f>'[1]군구세외 특별회계'!K75</f>
        <v>0</v>
      </c>
      <c r="L75" s="52">
        <f t="shared" si="5"/>
        <v>0</v>
      </c>
      <c r="M75" s="53">
        <f t="shared" si="6"/>
        <v>0</v>
      </c>
      <c r="N75" s="27" t="str">
        <f>IF(E75='[1]군구세외 특별회계'!E75,"","err")</f>
        <v/>
      </c>
      <c r="O75" s="28" t="str">
        <f>IF(F75='[1]군구세외 특별회계'!F75,"","err")</f>
        <v/>
      </c>
      <c r="P75" s="28" t="str">
        <f>IF(G75='[1]군구세외 특별회계'!G75,"","err")</f>
        <v/>
      </c>
      <c r="Q75" s="28" t="str">
        <f>IF(H75='[1]군구세외 특별회계'!H75,"","err")</f>
        <v/>
      </c>
      <c r="R75" s="28" t="str">
        <f>IF(I75='[1]군구세외 특별회계'!I75,"","err")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96">
        <f>'[1]군구세외 특별회계'!E76</f>
        <v>0</v>
      </c>
      <c r="F76" s="84">
        <f>'[1]군구세외 특별회계'!F76</f>
        <v>0</v>
      </c>
      <c r="G76" s="84">
        <f>'[1]군구세외 특별회계'!G76</f>
        <v>0</v>
      </c>
      <c r="H76" s="84">
        <f>'[1]군구세외 특별회계'!H76</f>
        <v>0</v>
      </c>
      <c r="I76" s="85">
        <f>F76-G76-H76</f>
        <v>0</v>
      </c>
      <c r="J76" s="69">
        <f t="shared" si="4"/>
        <v>0</v>
      </c>
      <c r="K76" s="69">
        <f>'[1]군구세외 특별회계'!K76</f>
        <v>0</v>
      </c>
      <c r="L76" s="70">
        <f>IF(E76=0,0,+G76/E76)*100</f>
        <v>0</v>
      </c>
      <c r="M76" s="71">
        <f>IF(F76=0,0,+((G76/F76)*100))</f>
        <v>0</v>
      </c>
      <c r="N76" s="27" t="str">
        <f>IF(E76='[1]군구세외 특별회계'!E76,"","err")</f>
        <v/>
      </c>
      <c r="O76" s="28" t="str">
        <f>IF(F76='[1]군구세외 특별회계'!F76,"","err")</f>
        <v/>
      </c>
      <c r="P76" s="28" t="str">
        <f>IF(G76='[1]군구세외 특별회계'!G76,"","err")</f>
        <v/>
      </c>
      <c r="Q76" s="28" t="str">
        <f>IF(H76='[1]군구세외 특별회계'!H76,"","err")</f>
        <v/>
      </c>
      <c r="R76" s="28" t="str">
        <f>IF(I76='[1]군구세외 특별회계'!I76,"","err")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3"/>
        <v>0</v>
      </c>
      <c r="J77" s="47">
        <f t="shared" si="4"/>
        <v>0</v>
      </c>
      <c r="K77" s="47">
        <f>SUM(K78:K82)</f>
        <v>0</v>
      </c>
      <c r="L77" s="48">
        <f t="shared" si="5"/>
        <v>0</v>
      </c>
      <c r="M77" s="49">
        <f t="shared" si="6"/>
        <v>0</v>
      </c>
      <c r="N77" s="27" t="str">
        <f>IF(E77='[1]군구세외 특별회계'!E77,"","err")</f>
        <v/>
      </c>
      <c r="O77" s="28" t="str">
        <f>IF(F77='[1]군구세외 특별회계'!F77,"","err")</f>
        <v/>
      </c>
      <c r="P77" s="28" t="str">
        <f>IF(G77='[1]군구세외 특별회계'!G77,"","err")</f>
        <v/>
      </c>
      <c r="Q77" s="28" t="str">
        <f>IF(H77='[1]군구세외 특별회계'!H77,"","err")</f>
        <v/>
      </c>
      <c r="R77" s="28" t="str">
        <f>IF(I77='[1]군구세외 특별회계'!I77,"","err")</f>
        <v/>
      </c>
    </row>
    <row r="78" spans="2:18" s="19" customFormat="1" ht="20.100000000000001" customHeight="1">
      <c r="B78" s="105"/>
      <c r="C78" s="36" t="s">
        <v>45</v>
      </c>
      <c r="D78" s="36"/>
      <c r="E78" s="30">
        <f>'[1]군구세외 특별회계'!E78</f>
        <v>0</v>
      </c>
      <c r="F78" s="30">
        <f>'[1]군구세외 특별회계'!F78</f>
        <v>0</v>
      </c>
      <c r="G78" s="30">
        <f>'[1]군구세외 특별회계'!G78</f>
        <v>0</v>
      </c>
      <c r="H78" s="30">
        <f>'[1]군구세외 특별회계'!H78</f>
        <v>0</v>
      </c>
      <c r="I78" s="50">
        <f t="shared" ref="I78:I87" si="7">F78-G78-H78</f>
        <v>0</v>
      </c>
      <c r="J78" s="51">
        <f t="shared" si="4"/>
        <v>0</v>
      </c>
      <c r="K78" s="51">
        <f>'[1]군구세외 특별회계'!K78</f>
        <v>0</v>
      </c>
      <c r="L78" s="52">
        <f t="shared" si="5"/>
        <v>0</v>
      </c>
      <c r="M78" s="53">
        <f t="shared" si="6"/>
        <v>0</v>
      </c>
      <c r="N78" s="27" t="str">
        <f>IF(E78='[1]군구세외 특별회계'!E78,"","err")</f>
        <v/>
      </c>
      <c r="O78" s="28" t="str">
        <f>IF(F78='[1]군구세외 특별회계'!F78,"","err")</f>
        <v/>
      </c>
      <c r="P78" s="28" t="str">
        <f>IF(G78='[1]군구세외 특별회계'!G78,"","err")</f>
        <v/>
      </c>
      <c r="Q78" s="28" t="str">
        <f>IF(H78='[1]군구세외 특별회계'!H78,"","err")</f>
        <v/>
      </c>
      <c r="R78" s="28" t="str">
        <f>IF(I78='[1]군구세외 특별회계'!I78,"","err")</f>
        <v/>
      </c>
    </row>
    <row r="79" spans="2:18" s="19" customFormat="1" ht="20.100000000000001" customHeight="1">
      <c r="B79" s="97"/>
      <c r="C79" s="36" t="s">
        <v>46</v>
      </c>
      <c r="D79" s="36"/>
      <c r="E79" s="30">
        <f>'[1]군구세외 특별회계'!E79</f>
        <v>0</v>
      </c>
      <c r="F79" s="30">
        <f>'[1]군구세외 특별회계'!F79</f>
        <v>0</v>
      </c>
      <c r="G79" s="30">
        <f>'[1]군구세외 특별회계'!G79</f>
        <v>0</v>
      </c>
      <c r="H79" s="30">
        <f>'[1]군구세외 특별회계'!H79</f>
        <v>0</v>
      </c>
      <c r="I79" s="50">
        <f t="shared" si="7"/>
        <v>0</v>
      </c>
      <c r="J79" s="51">
        <f t="shared" si="4"/>
        <v>0</v>
      </c>
      <c r="K79" s="51">
        <f>'[1]군구세외 특별회계'!K79</f>
        <v>0</v>
      </c>
      <c r="L79" s="52">
        <f t="shared" si="5"/>
        <v>0</v>
      </c>
      <c r="M79" s="53">
        <f t="shared" si="6"/>
        <v>0</v>
      </c>
      <c r="N79" s="27" t="str">
        <f>IF(E79='[1]군구세외 특별회계'!E79,"","err")</f>
        <v/>
      </c>
      <c r="O79" s="28" t="str">
        <f>IF(F79='[1]군구세외 특별회계'!F79,"","err")</f>
        <v/>
      </c>
      <c r="P79" s="28" t="str">
        <f>IF(G79='[1]군구세외 특별회계'!G79,"","err")</f>
        <v/>
      </c>
      <c r="Q79" s="28" t="str">
        <f>IF(H79='[1]군구세외 특별회계'!H79,"","err")</f>
        <v/>
      </c>
      <c r="R79" s="28" t="str">
        <f>IF(I79='[1]군구세외 특별회계'!I79,"","err")</f>
        <v/>
      </c>
    </row>
    <row r="80" spans="2:18" s="19" customFormat="1" ht="20.100000000000001" customHeight="1">
      <c r="B80" s="97"/>
      <c r="C80" s="36" t="s">
        <v>67</v>
      </c>
      <c r="D80" s="36"/>
      <c r="E80" s="30">
        <f>'[1]군구세외 특별회계'!E80</f>
        <v>0</v>
      </c>
      <c r="F80" s="30">
        <f>'[1]군구세외 특별회계'!F80</f>
        <v>0</v>
      </c>
      <c r="G80" s="30">
        <f>'[1]군구세외 특별회계'!G80</f>
        <v>0</v>
      </c>
      <c r="H80" s="30">
        <f>'[1]군구세외 특별회계'!H80</f>
        <v>0</v>
      </c>
      <c r="I80" s="50">
        <f t="shared" si="7"/>
        <v>0</v>
      </c>
      <c r="J80" s="51">
        <f t="shared" si="4"/>
        <v>0</v>
      </c>
      <c r="K80" s="51">
        <f>'[1]군구세외 특별회계'!K80</f>
        <v>0</v>
      </c>
      <c r="L80" s="52">
        <f t="shared" si="5"/>
        <v>0</v>
      </c>
      <c r="M80" s="53">
        <f t="shared" si="6"/>
        <v>0</v>
      </c>
      <c r="N80" s="27" t="str">
        <f>IF(E80='[1]군구세외 특별회계'!E80,"","err")</f>
        <v/>
      </c>
      <c r="O80" s="28" t="str">
        <f>IF(F80='[1]군구세외 특별회계'!F80,"","err")</f>
        <v/>
      </c>
      <c r="P80" s="28" t="str">
        <f>IF(G80='[1]군구세외 특별회계'!G80,"","err")</f>
        <v/>
      </c>
      <c r="Q80" s="28" t="str">
        <f>IF(H80='[1]군구세외 특별회계'!H80,"","err")</f>
        <v/>
      </c>
      <c r="R80" s="28" t="str">
        <f>IF(I80='[1]군구세외 특별회계'!I80,"","err")</f>
        <v/>
      </c>
    </row>
    <row r="81" spans="2:18" s="19" customFormat="1" ht="20.100000000000001" customHeight="1">
      <c r="B81" s="97"/>
      <c r="C81" s="36" t="s">
        <v>51</v>
      </c>
      <c r="D81" s="36"/>
      <c r="E81" s="30">
        <f>'[1]군구세외 특별회계'!E81</f>
        <v>0</v>
      </c>
      <c r="F81" s="30">
        <f>'[1]군구세외 특별회계'!F81</f>
        <v>0</v>
      </c>
      <c r="G81" s="30">
        <f>'[1]군구세외 특별회계'!G81</f>
        <v>0</v>
      </c>
      <c r="H81" s="30">
        <f>'[1]군구세외 특별회계'!H81</f>
        <v>0</v>
      </c>
      <c r="I81" s="50">
        <f t="shared" si="7"/>
        <v>0</v>
      </c>
      <c r="J81" s="51">
        <f t="shared" si="4"/>
        <v>0</v>
      </c>
      <c r="K81" s="51">
        <f>'[1]군구세외 특별회계'!K81</f>
        <v>0</v>
      </c>
      <c r="L81" s="52">
        <f t="shared" si="5"/>
        <v>0</v>
      </c>
      <c r="M81" s="53">
        <f t="shared" si="6"/>
        <v>0</v>
      </c>
      <c r="N81" s="27" t="str">
        <f>IF(E81='[1]군구세외 특별회계'!E81,"","err")</f>
        <v/>
      </c>
      <c r="O81" s="28" t="str">
        <f>IF(F81='[1]군구세외 특별회계'!F81,"","err")</f>
        <v/>
      </c>
      <c r="P81" s="28" t="str">
        <f>IF(G81='[1]군구세외 특별회계'!G81,"","err")</f>
        <v/>
      </c>
      <c r="Q81" s="28" t="str">
        <f>IF(H81='[1]군구세외 특별회계'!H81,"","err")</f>
        <v/>
      </c>
      <c r="R81" s="28" t="str">
        <f>IF(I81='[1]군구세외 특별회계'!I81,"","err")</f>
        <v/>
      </c>
    </row>
    <row r="82" spans="2:18" s="19" customFormat="1" ht="20.100000000000001" customHeight="1">
      <c r="B82" s="106"/>
      <c r="C82" s="36" t="s">
        <v>47</v>
      </c>
      <c r="D82" s="36"/>
      <c r="E82" s="30">
        <f>'[1]군구세외 특별회계'!E82</f>
        <v>0</v>
      </c>
      <c r="F82" s="30">
        <f>'[1]군구세외 특별회계'!F82</f>
        <v>0</v>
      </c>
      <c r="G82" s="30">
        <f>'[1]군구세외 특별회계'!G82</f>
        <v>0</v>
      </c>
      <c r="H82" s="30">
        <f>'[1]군구세외 특별회계'!H82</f>
        <v>0</v>
      </c>
      <c r="I82" s="50">
        <f t="shared" si="7"/>
        <v>0</v>
      </c>
      <c r="J82" s="51">
        <f t="shared" si="4"/>
        <v>0</v>
      </c>
      <c r="K82" s="51">
        <f>'[1]군구세외 특별회계'!K82</f>
        <v>0</v>
      </c>
      <c r="L82" s="52">
        <f t="shared" si="5"/>
        <v>0</v>
      </c>
      <c r="M82" s="53">
        <f t="shared" si="6"/>
        <v>0</v>
      </c>
      <c r="N82" s="27" t="str">
        <f>IF(E82='[1]군구세외 특별회계'!E82,"","err")</f>
        <v/>
      </c>
      <c r="O82" s="28" t="str">
        <f>IF(F82='[1]군구세외 특별회계'!F82,"","err")</f>
        <v/>
      </c>
      <c r="P82" s="28" t="str">
        <f>IF(G82='[1]군구세외 특별회계'!G82,"","err")</f>
        <v/>
      </c>
      <c r="Q82" s="28" t="str">
        <f>IF(H82='[1]군구세외 특별회계'!H82,"","err")</f>
        <v/>
      </c>
      <c r="R82" s="28" t="str">
        <f>IF(I82='[1]군구세외 특별회계'!I82,"","err")</f>
        <v/>
      </c>
    </row>
    <row r="83" spans="2:18" s="19" customFormat="1" ht="20.100000000000001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7"/>
        <v>0</v>
      </c>
      <c r="J83" s="47">
        <f t="shared" si="4"/>
        <v>0</v>
      </c>
      <c r="K83" s="47">
        <f>SUM(K84:K87)</f>
        <v>0</v>
      </c>
      <c r="L83" s="48">
        <f t="shared" si="5"/>
        <v>0</v>
      </c>
      <c r="M83" s="49">
        <f t="shared" si="6"/>
        <v>0</v>
      </c>
      <c r="N83" s="27" t="str">
        <f>IF(E83='[1]군구세외 특별회계'!E83,"","err")</f>
        <v/>
      </c>
      <c r="O83" s="28" t="str">
        <f>IF(F83='[1]군구세외 특별회계'!F83,"","err")</f>
        <v/>
      </c>
      <c r="P83" s="28" t="str">
        <f>IF(G83='[1]군구세외 특별회계'!G83,"","err")</f>
        <v/>
      </c>
      <c r="Q83" s="28" t="str">
        <f>IF(H83='[1]군구세외 특별회계'!H83,"","err")</f>
        <v/>
      </c>
      <c r="R83" s="28" t="str">
        <f>IF(I83='[1]군구세외 특별회계'!I83,"","err")</f>
        <v/>
      </c>
    </row>
    <row r="84" spans="2:18" s="19" customFormat="1" ht="21" customHeight="1">
      <c r="B84" s="105"/>
      <c r="C84" s="36" t="s">
        <v>52</v>
      </c>
      <c r="D84" s="36"/>
      <c r="E84" s="57">
        <f>'[1]군구세외 특별회계'!E84</f>
        <v>0</v>
      </c>
      <c r="F84" s="57">
        <f>'[1]군구세외 특별회계'!F84</f>
        <v>0</v>
      </c>
      <c r="G84" s="57">
        <f>'[1]군구세외 특별회계'!G84</f>
        <v>0</v>
      </c>
      <c r="H84" s="57">
        <f>'[1]군구세외 특별회계'!H84</f>
        <v>0</v>
      </c>
      <c r="I84" s="50">
        <f t="shared" si="7"/>
        <v>0</v>
      </c>
      <c r="J84" s="51">
        <f t="shared" si="4"/>
        <v>0</v>
      </c>
      <c r="K84" s="51">
        <f>'[1]군구세외 특별회계'!K84</f>
        <v>0</v>
      </c>
      <c r="L84" s="52">
        <f t="shared" si="5"/>
        <v>0</v>
      </c>
      <c r="M84" s="53">
        <f t="shared" si="6"/>
        <v>0</v>
      </c>
      <c r="N84" s="27" t="str">
        <f>IF(E84='[1]군구세외 특별회계'!E84,"","err")</f>
        <v/>
      </c>
      <c r="O84" s="28" t="str">
        <f>IF(F84='[1]군구세외 특별회계'!F84,"","err")</f>
        <v/>
      </c>
      <c r="P84" s="28" t="str">
        <f>IF(G84='[1]군구세외 특별회계'!G84,"","err")</f>
        <v/>
      </c>
      <c r="Q84" s="28" t="str">
        <f>IF(H84='[1]군구세외 특별회계'!H84,"","err")</f>
        <v/>
      </c>
      <c r="R84" s="28" t="str">
        <f>IF(I84='[1]군구세외 특별회계'!I84,"","err")</f>
        <v/>
      </c>
    </row>
    <row r="85" spans="2:18" ht="21" customHeight="1">
      <c r="B85" s="97"/>
      <c r="C85" s="72" t="s">
        <v>73</v>
      </c>
      <c r="D85" s="72"/>
      <c r="E85" s="86">
        <f>'[1]군구세외 특별회계'!E85</f>
        <v>0</v>
      </c>
      <c r="F85" s="86">
        <f>'[1]군구세외 특별회계'!F85</f>
        <v>0</v>
      </c>
      <c r="G85" s="86">
        <f>'[1]군구세외 특별회계'!G85</f>
        <v>0</v>
      </c>
      <c r="H85" s="86">
        <f>'[1]군구세외 특별회계'!H85</f>
        <v>0</v>
      </c>
      <c r="I85" s="87">
        <f t="shared" si="7"/>
        <v>0</v>
      </c>
      <c r="J85" s="88">
        <f t="shared" si="4"/>
        <v>0</v>
      </c>
      <c r="K85" s="88">
        <f>'[1]군구세외 특별회계'!K85</f>
        <v>0</v>
      </c>
      <c r="L85" s="89">
        <f t="shared" si="5"/>
        <v>0</v>
      </c>
      <c r="M85" s="90">
        <f t="shared" si="6"/>
        <v>0</v>
      </c>
      <c r="N85" s="27" t="str">
        <f>IF(E85='[1]군구세외 특별회계'!E85,"","err")</f>
        <v/>
      </c>
      <c r="O85" s="28" t="str">
        <f>IF(F85='[1]군구세외 특별회계'!F85,"","err")</f>
        <v/>
      </c>
      <c r="P85" s="28" t="str">
        <f>IF(G85='[1]군구세외 특별회계'!G85,"","err")</f>
        <v/>
      </c>
      <c r="Q85" s="28" t="str">
        <f>IF(H85='[1]군구세외 특별회계'!H85,"","err")</f>
        <v/>
      </c>
      <c r="R85" s="28" t="str">
        <f>IF(I85='[1]군구세외 특별회계'!I85,"","err")</f>
        <v/>
      </c>
    </row>
    <row r="86" spans="2:18" ht="21" customHeight="1">
      <c r="B86" s="97"/>
      <c r="C86" s="36" t="s">
        <v>74</v>
      </c>
      <c r="D86" s="36"/>
      <c r="E86" s="57">
        <f>'[1]군구세외 특별회계'!E86</f>
        <v>0</v>
      </c>
      <c r="F86" s="57">
        <f>'[1]군구세외 특별회계'!F86</f>
        <v>0</v>
      </c>
      <c r="G86" s="57">
        <f>'[1]군구세외 특별회계'!G86</f>
        <v>0</v>
      </c>
      <c r="H86" s="57">
        <f>'[1]군구세외 특별회계'!H86</f>
        <v>0</v>
      </c>
      <c r="I86" s="50">
        <f t="shared" si="7"/>
        <v>0</v>
      </c>
      <c r="J86" s="51">
        <f t="shared" si="4"/>
        <v>0</v>
      </c>
      <c r="K86" s="51">
        <f>'[1]군구세외 특별회계'!K86</f>
        <v>0</v>
      </c>
      <c r="L86" s="52">
        <f t="shared" si="5"/>
        <v>0</v>
      </c>
      <c r="M86" s="53">
        <f t="shared" si="6"/>
        <v>0</v>
      </c>
      <c r="N86" s="27" t="str">
        <f>IF(E86='[1]군구세외 특별회계'!E86,"","err")</f>
        <v/>
      </c>
      <c r="O86" s="28" t="str">
        <f>IF(F86='[1]군구세외 특별회계'!F86,"","err")</f>
        <v/>
      </c>
      <c r="P86" s="28" t="str">
        <f>IF(G86='[1]군구세외 특별회계'!G86,"","err")</f>
        <v/>
      </c>
      <c r="Q86" s="28" t="str">
        <f>IF(H86='[1]군구세외 특별회계'!H86,"","err")</f>
        <v/>
      </c>
      <c r="R86" s="28" t="str">
        <f>IF(I86='[1]군구세외 특별회계'!I86,"","err")</f>
        <v/>
      </c>
    </row>
    <row r="87" spans="2:18" ht="21" customHeight="1" thickBot="1">
      <c r="B87" s="98"/>
      <c r="C87" s="38" t="s">
        <v>75</v>
      </c>
      <c r="D87" s="38"/>
      <c r="E87" s="73">
        <f>'[1]군구세외 특별회계'!E87</f>
        <v>0</v>
      </c>
      <c r="F87" s="73">
        <f>'[1]군구세외 특별회계'!F87</f>
        <v>0</v>
      </c>
      <c r="G87" s="73">
        <f>'[1]군구세외 특별회계'!G87</f>
        <v>0</v>
      </c>
      <c r="H87" s="73">
        <f>'[1]군구세외 특별회계'!H87</f>
        <v>0</v>
      </c>
      <c r="I87" s="74">
        <f t="shared" si="7"/>
        <v>0</v>
      </c>
      <c r="J87" s="74">
        <f t="shared" si="4"/>
        <v>0</v>
      </c>
      <c r="K87" s="74">
        <f>'[1]군구세외 특별회계'!K87</f>
        <v>0</v>
      </c>
      <c r="L87" s="75">
        <f t="shared" si="5"/>
        <v>0</v>
      </c>
      <c r="M87" s="76">
        <f t="shared" si="6"/>
        <v>0</v>
      </c>
      <c r="N87" s="27" t="str">
        <f>IF(E87='[1]군구세외 특별회계'!E87,"","err")</f>
        <v/>
      </c>
      <c r="O87" s="28" t="str">
        <f>IF(F87='[1]군구세외 특별회계'!F87,"","err")</f>
        <v/>
      </c>
      <c r="P87" s="28" t="str">
        <f>IF(G87='[1]군구세외 특별회계'!G87,"","err")</f>
        <v/>
      </c>
      <c r="Q87" s="28" t="str">
        <f>IF(H87='[1]군구세외 특별회계'!H87,"","err")</f>
        <v/>
      </c>
      <c r="R87" s="28" t="str">
        <f>IF(I87='[1]군구세외 특별회계'!I87,"","err")</f>
        <v/>
      </c>
    </row>
  </sheetData>
  <sheetProtection selectLockedCells="1"/>
  <mergeCells count="22">
    <mergeCell ref="B2:M2"/>
    <mergeCell ref="B7:D7"/>
    <mergeCell ref="B8:D8"/>
    <mergeCell ref="L3:M3"/>
    <mergeCell ref="B4:D4"/>
    <mergeCell ref="L4:M4"/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미추홀구(일반)</vt:lpstr>
      <vt:lpstr>미추홀구(특별)</vt:lpstr>
      <vt:lpstr>'미추홀구(일반)'!Print_Area</vt:lpstr>
      <vt:lpstr>'미추홀구(특별)'!Print_Area</vt:lpstr>
      <vt:lpstr>'미추홀구(일반)'!Print_Titles</vt:lpstr>
      <vt:lpstr>'미추홀구(특별)'!Print_Titles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홍길동</dc:creator>
  <cp:lastModifiedBy>user</cp:lastModifiedBy>
  <cp:lastPrinted>2014-04-22T15:25:37Z</cp:lastPrinted>
  <dcterms:created xsi:type="dcterms:W3CDTF">1997-07-18T05:00:47Z</dcterms:created>
  <dcterms:modified xsi:type="dcterms:W3CDTF">2020-03-03T04:47:03Z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475611CF">
    <vt:lpwstr/>
  </property>
  <property fmtid="{D5CDD505-2E9C-101B-9397-08002B2CF9AE}" pid="23" name="IVID302D13DA">
    <vt:lpwstr/>
  </property>
  <property fmtid="{D5CDD505-2E9C-101B-9397-08002B2CF9AE}" pid="24" name="IVIDD5915D9">
    <vt:lpwstr/>
  </property>
  <property fmtid="{D5CDD505-2E9C-101B-9397-08002B2CF9AE}" pid="25" name="IVID17F6384A">
    <vt:lpwstr/>
  </property>
  <property fmtid="{D5CDD505-2E9C-101B-9397-08002B2CF9AE}" pid="26" name="IVID3B5A10EA">
    <vt:lpwstr/>
  </property>
  <property fmtid="{D5CDD505-2E9C-101B-9397-08002B2CF9AE}" pid="27" name="IVID3D0F16E3">
    <vt:lpwstr/>
  </property>
  <property fmtid="{D5CDD505-2E9C-101B-9397-08002B2CF9AE}" pid="28" name="IVID30260FFC">
    <vt:lpwstr/>
  </property>
  <property fmtid="{D5CDD505-2E9C-101B-9397-08002B2CF9AE}" pid="29" name="IVID2F301BED">
    <vt:lpwstr/>
  </property>
  <property fmtid="{D5CDD505-2E9C-101B-9397-08002B2CF9AE}" pid="30" name="IVID2F1117F5">
    <vt:lpwstr/>
  </property>
  <property fmtid="{D5CDD505-2E9C-101B-9397-08002B2CF9AE}" pid="31" name="IVID121617DE">
    <vt:lpwstr/>
  </property>
  <property fmtid="{D5CDD505-2E9C-101B-9397-08002B2CF9AE}" pid="32" name="IVID13691AF2">
    <vt:lpwstr/>
  </property>
  <property fmtid="{D5CDD505-2E9C-101B-9397-08002B2CF9AE}" pid="33" name="IVID1A3B0AF0">
    <vt:lpwstr/>
  </property>
  <property fmtid="{D5CDD505-2E9C-101B-9397-08002B2CF9AE}" pid="34" name="IVID373F12DB">
    <vt:lpwstr/>
  </property>
  <property fmtid="{D5CDD505-2E9C-101B-9397-08002B2CF9AE}" pid="35" name="IVID274B1CF5">
    <vt:lpwstr/>
  </property>
  <property fmtid="{D5CDD505-2E9C-101B-9397-08002B2CF9AE}" pid="36" name="IVID2B4E17FA">
    <vt:lpwstr/>
  </property>
  <property fmtid="{D5CDD505-2E9C-101B-9397-08002B2CF9AE}" pid="37" name="IVID253D11EF">
    <vt:lpwstr/>
  </property>
  <property fmtid="{D5CDD505-2E9C-101B-9397-08002B2CF9AE}" pid="38" name="IVID102124BA">
    <vt:lpwstr/>
  </property>
  <property fmtid="{D5CDD505-2E9C-101B-9397-08002B2CF9AE}" pid="39" name="IVID3D1509D0">
    <vt:lpwstr/>
  </property>
  <property fmtid="{D5CDD505-2E9C-101B-9397-08002B2CF9AE}" pid="40" name="IVID35641901">
    <vt:lpwstr/>
  </property>
  <property fmtid="{D5CDD505-2E9C-101B-9397-08002B2CF9AE}" pid="41" name="IVID45E1ED9">
    <vt:lpwstr/>
  </property>
  <property fmtid="{D5CDD505-2E9C-101B-9397-08002B2CF9AE}" pid="42" name="IVID324113D1">
    <vt:lpwstr/>
  </property>
  <property fmtid="{D5CDD505-2E9C-101B-9397-08002B2CF9AE}" pid="43" name="IVID1A2D1903">
    <vt:lpwstr/>
  </property>
  <property fmtid="{D5CDD505-2E9C-101B-9397-08002B2CF9AE}" pid="44" name="IVID222F6E42">
    <vt:lpwstr/>
  </property>
  <property fmtid="{D5CDD505-2E9C-101B-9397-08002B2CF9AE}" pid="45" name="IVID137012E9">
    <vt:lpwstr/>
  </property>
  <property fmtid="{D5CDD505-2E9C-101B-9397-08002B2CF9AE}" pid="46" name="IVID3D4D17F3">
    <vt:lpwstr/>
  </property>
  <property fmtid="{D5CDD505-2E9C-101B-9397-08002B2CF9AE}" pid="47" name="IVID2F2214CF">
    <vt:lpwstr/>
  </property>
  <property fmtid="{D5CDD505-2E9C-101B-9397-08002B2CF9AE}" pid="48" name="IVID212812E2">
    <vt:lpwstr/>
  </property>
  <property fmtid="{D5CDD505-2E9C-101B-9397-08002B2CF9AE}" pid="49" name="IVID174513DF">
    <vt:lpwstr/>
  </property>
  <property fmtid="{D5CDD505-2E9C-101B-9397-08002B2CF9AE}" pid="50" name="IVID14481408">
    <vt:lpwstr/>
  </property>
  <property fmtid="{D5CDD505-2E9C-101B-9397-08002B2CF9AE}" pid="51" name="IVID2E670A05">
    <vt:lpwstr/>
  </property>
  <property fmtid="{D5CDD505-2E9C-101B-9397-08002B2CF9AE}" pid="52" name="IVID2A161305">
    <vt:lpwstr/>
  </property>
  <property fmtid="{D5CDD505-2E9C-101B-9397-08002B2CF9AE}" pid="53" name="IVID173E1206">
    <vt:lpwstr/>
  </property>
  <property fmtid="{D5CDD505-2E9C-101B-9397-08002B2CF9AE}" pid="54" name="IVID232310EC">
    <vt:lpwstr/>
  </property>
  <property fmtid="{D5CDD505-2E9C-101B-9397-08002B2CF9AE}" pid="55" name="IVID133D1AE5">
    <vt:lpwstr/>
  </property>
  <property fmtid="{D5CDD505-2E9C-101B-9397-08002B2CF9AE}" pid="56" name="IVIDF6113D9">
    <vt:lpwstr/>
  </property>
  <property fmtid="{D5CDD505-2E9C-101B-9397-08002B2CF9AE}" pid="57" name="IVID362E14DB">
    <vt:lpwstr/>
  </property>
  <property fmtid="{D5CDD505-2E9C-101B-9397-08002B2CF9AE}" pid="58" name="IVID1F6511DB">
    <vt:lpwstr/>
  </property>
  <property fmtid="{D5CDD505-2E9C-101B-9397-08002B2CF9AE}" pid="59" name="IVID3F1D10E8">
    <vt:lpwstr/>
  </property>
  <property fmtid="{D5CDD505-2E9C-101B-9397-08002B2CF9AE}" pid="60" name="IVID144313EE">
    <vt:lpwstr/>
  </property>
  <property fmtid="{D5CDD505-2E9C-101B-9397-08002B2CF9AE}" pid="61" name="IVID272C0FEF">
    <vt:lpwstr/>
  </property>
  <property fmtid="{D5CDD505-2E9C-101B-9397-08002B2CF9AE}" pid="62" name="IVID240A1504">
    <vt:lpwstr/>
  </property>
  <property fmtid="{D5CDD505-2E9C-101B-9397-08002B2CF9AE}" pid="63" name="IVID2E511106">
    <vt:lpwstr/>
  </property>
  <property fmtid="{D5CDD505-2E9C-101B-9397-08002B2CF9AE}" pid="64" name="IVID2A6D14EB">
    <vt:lpwstr/>
  </property>
  <property fmtid="{D5CDD505-2E9C-101B-9397-08002B2CF9AE}" pid="65" name="IVID386F14FA">
    <vt:lpwstr/>
  </property>
  <property fmtid="{D5CDD505-2E9C-101B-9397-08002B2CF9AE}" pid="66" name="IVIDA1B07F3">
    <vt:lpwstr/>
  </property>
  <property fmtid="{D5CDD505-2E9C-101B-9397-08002B2CF9AE}" pid="67" name="IVID2A6715D8">
    <vt:lpwstr/>
  </property>
  <property fmtid="{D5CDD505-2E9C-101B-9397-08002B2CF9AE}" pid="68" name="IVID222D19FF">
    <vt:lpwstr/>
  </property>
  <property fmtid="{D5CDD505-2E9C-101B-9397-08002B2CF9AE}" pid="69" name="IVID2D4D15EB">
    <vt:lpwstr/>
  </property>
  <property fmtid="{D5CDD505-2E9C-101B-9397-08002B2CF9AE}" pid="70" name="IVID1A3517F4">
    <vt:lpwstr/>
  </property>
  <property fmtid="{D5CDD505-2E9C-101B-9397-08002B2CF9AE}" pid="71" name="IVID2B0E1302">
    <vt:lpwstr/>
  </property>
  <property fmtid="{D5CDD505-2E9C-101B-9397-08002B2CF9AE}" pid="72" name="IVID332E19D7">
    <vt:lpwstr/>
  </property>
  <property fmtid="{D5CDD505-2E9C-101B-9397-08002B2CF9AE}" pid="73" name="IVID22261800">
    <vt:lpwstr/>
  </property>
  <property fmtid="{D5CDD505-2E9C-101B-9397-08002B2CF9AE}" pid="74" name="IVID325116DE">
    <vt:lpwstr/>
  </property>
  <property fmtid="{D5CDD505-2E9C-101B-9397-08002B2CF9AE}" pid="75" name="IVID81113D2">
    <vt:lpwstr/>
  </property>
  <property fmtid="{D5CDD505-2E9C-101B-9397-08002B2CF9AE}" pid="76" name="IVID1D231201">
    <vt:lpwstr/>
  </property>
  <property fmtid="{D5CDD505-2E9C-101B-9397-08002B2CF9AE}" pid="77" name="IVID366A14F0">
    <vt:lpwstr/>
  </property>
  <property fmtid="{D5CDD505-2E9C-101B-9397-08002B2CF9AE}" pid="78" name="IVID316311F9">
    <vt:lpwstr/>
  </property>
  <property fmtid="{D5CDD505-2E9C-101B-9397-08002B2CF9AE}" pid="79" name="IVIDE0715F1">
    <vt:lpwstr/>
  </property>
  <property fmtid="{D5CDD505-2E9C-101B-9397-08002B2CF9AE}" pid="80" name="IVID3B5816EC">
    <vt:lpwstr/>
  </property>
  <property fmtid="{D5CDD505-2E9C-101B-9397-08002B2CF9AE}" pid="81" name="IVID351414F8">
    <vt:lpwstr/>
  </property>
  <property fmtid="{D5CDD505-2E9C-101B-9397-08002B2CF9AE}" pid="82" name="IVID2F251AE7">
    <vt:lpwstr/>
  </property>
  <property fmtid="{D5CDD505-2E9C-101B-9397-08002B2CF9AE}" pid="83" name="IVID2A5E1D03">
    <vt:lpwstr/>
  </property>
  <property fmtid="{D5CDD505-2E9C-101B-9397-08002B2CF9AE}" pid="84" name="IVID306310DF">
    <vt:lpwstr/>
  </property>
  <property fmtid="{D5CDD505-2E9C-101B-9397-08002B2CF9AE}" pid="85" name="IVID266F16CF">
    <vt:lpwstr/>
  </property>
  <property fmtid="{D5CDD505-2E9C-101B-9397-08002B2CF9AE}" pid="86" name="IVID307414D1">
    <vt:lpwstr/>
  </property>
  <property fmtid="{D5CDD505-2E9C-101B-9397-08002B2CF9AE}" pid="87" name="IVID344B1400">
    <vt:lpwstr/>
  </property>
  <property fmtid="{D5CDD505-2E9C-101B-9397-08002B2CF9AE}" pid="88" name="IVID135B1DF5">
    <vt:lpwstr/>
  </property>
  <property fmtid="{D5CDD505-2E9C-101B-9397-08002B2CF9AE}" pid="89" name="IVID1A3716D3">
    <vt:lpwstr/>
  </property>
  <property fmtid="{D5CDD505-2E9C-101B-9397-08002B2CF9AE}" pid="90" name="IVIDD1916DB">
    <vt:lpwstr/>
  </property>
  <property fmtid="{D5CDD505-2E9C-101B-9397-08002B2CF9AE}" pid="91" name="IVID11431AF1">
    <vt:lpwstr/>
  </property>
  <property fmtid="{D5CDD505-2E9C-101B-9397-08002B2CF9AE}" pid="92" name="IVID1B2C19F3">
    <vt:lpwstr/>
  </property>
  <property fmtid="{D5CDD505-2E9C-101B-9397-08002B2CF9AE}" pid="93" name="IVIDD5E0FE6">
    <vt:lpwstr/>
  </property>
  <property fmtid="{D5CDD505-2E9C-101B-9397-08002B2CF9AE}" pid="94" name="IVID162D1605">
    <vt:lpwstr/>
  </property>
  <property fmtid="{D5CDD505-2E9C-101B-9397-08002B2CF9AE}" pid="95" name="IVID28741007">
    <vt:lpwstr/>
  </property>
  <property fmtid="{D5CDD505-2E9C-101B-9397-08002B2CF9AE}" pid="96" name="IVID2A3614FA">
    <vt:lpwstr/>
  </property>
  <property fmtid="{D5CDD505-2E9C-101B-9397-08002B2CF9AE}" pid="97" name="IVID15231CDF">
    <vt:lpwstr/>
  </property>
  <property fmtid="{D5CDD505-2E9C-101B-9397-08002B2CF9AE}" pid="98" name="IVID322814F3">
    <vt:lpwstr/>
  </property>
  <property fmtid="{D5CDD505-2E9C-101B-9397-08002B2CF9AE}" pid="99" name="IVID2F6C14EF">
    <vt:lpwstr/>
  </property>
  <property fmtid="{D5CDD505-2E9C-101B-9397-08002B2CF9AE}" pid="100" name="IVID252617FB">
    <vt:lpwstr/>
  </property>
  <property fmtid="{D5CDD505-2E9C-101B-9397-08002B2CF9AE}" pid="101" name="IVIDA0D1BD8">
    <vt:lpwstr/>
  </property>
  <property fmtid="{D5CDD505-2E9C-101B-9397-08002B2CF9AE}" pid="102" name="IVID3E4418F8">
    <vt:lpwstr/>
  </property>
  <property fmtid="{D5CDD505-2E9C-101B-9397-08002B2CF9AE}" pid="103" name="IVID18751B08">
    <vt:lpwstr/>
  </property>
  <property fmtid="{D5CDD505-2E9C-101B-9397-08002B2CF9AE}" pid="104" name="IVID242E11FA">
    <vt:lpwstr/>
  </property>
  <property fmtid="{D5CDD505-2E9C-101B-9397-08002B2CF9AE}" pid="105" name="IVID2C5B17D5">
    <vt:lpwstr/>
  </property>
  <property fmtid="{D5CDD505-2E9C-101B-9397-08002B2CF9AE}" pid="106" name="IVID1D4D0E00">
    <vt:lpwstr/>
  </property>
  <property fmtid="{D5CDD505-2E9C-101B-9397-08002B2CF9AE}" pid="107" name="IVID176B1807">
    <vt:lpwstr/>
  </property>
  <property fmtid="{D5CDD505-2E9C-101B-9397-08002B2CF9AE}" pid="108" name="IVID1C4C1ED2">
    <vt:lpwstr/>
  </property>
  <property fmtid="{D5CDD505-2E9C-101B-9397-08002B2CF9AE}" pid="109" name="IVID3C5710EC">
    <vt:lpwstr/>
  </property>
  <property fmtid="{D5CDD505-2E9C-101B-9397-08002B2CF9AE}" pid="110" name="IVID16F44373">
    <vt:lpwstr/>
  </property>
  <property fmtid="{D5CDD505-2E9C-101B-9397-08002B2CF9AE}" pid="111" name="IVID44F14F6">
    <vt:lpwstr/>
  </property>
  <property fmtid="{D5CDD505-2E9C-101B-9397-08002B2CF9AE}" pid="112" name="IVID3C1C1DFD">
    <vt:lpwstr/>
  </property>
  <property fmtid="{D5CDD505-2E9C-101B-9397-08002B2CF9AE}" pid="113" name="IVID2169180B">
    <vt:lpwstr/>
  </property>
  <property fmtid="{D5CDD505-2E9C-101B-9397-08002B2CF9AE}" pid="114" name="IVID3B3714D9">
    <vt:lpwstr/>
  </property>
  <property fmtid="{D5CDD505-2E9C-101B-9397-08002B2CF9AE}" pid="115" name="IVID2C7117F2">
    <vt:lpwstr/>
  </property>
  <property fmtid="{D5CDD505-2E9C-101B-9397-08002B2CF9AE}" pid="116" name="IVID1B780FF3">
    <vt:lpwstr/>
  </property>
  <property fmtid="{D5CDD505-2E9C-101B-9397-08002B2CF9AE}" pid="117" name="IVID2B3F11FE">
    <vt:lpwstr/>
  </property>
  <property fmtid="{D5CDD505-2E9C-101B-9397-08002B2CF9AE}" pid="118" name="IVID323E1004">
    <vt:lpwstr/>
  </property>
  <property fmtid="{D5CDD505-2E9C-101B-9397-08002B2CF9AE}" pid="119" name="IVIDE7111E9">
    <vt:lpwstr/>
  </property>
  <property fmtid="{D5CDD505-2E9C-101B-9397-08002B2CF9AE}" pid="120" name="IVID326E14FF">
    <vt:lpwstr/>
  </property>
</Properties>
</file>