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월보\2020년2월\"/>
    </mc:Choice>
  </mc:AlternateContent>
  <bookViews>
    <workbookView xWindow="7860" yWindow="1005" windowWidth="9570" windowHeight="10440" tabRatio="956"/>
  </bookViews>
  <sheets>
    <sheet name="미추홀구(일반)" sheetId="23" r:id="rId1"/>
    <sheet name="미추홀구(특별)" sheetId="24" r:id="rId2"/>
  </sheets>
  <externalReferences>
    <externalReference r:id="rId3"/>
  </externalReference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52511"/>
</workbook>
</file>

<file path=xl/calcChain.xml><?xml version="1.0" encoding="utf-8"?>
<calcChain xmlns="http://schemas.openxmlformats.org/spreadsheetml/2006/main">
  <c r="L3" i="23" l="1"/>
  <c r="L3" i="24"/>
  <c r="K87" i="24"/>
  <c r="K86" i="24"/>
  <c r="K85" i="24"/>
  <c r="K84" i="24"/>
  <c r="K82" i="24"/>
  <c r="K81" i="24"/>
  <c r="K80" i="24"/>
  <c r="K79" i="24"/>
  <c r="K78" i="24"/>
  <c r="K76" i="24"/>
  <c r="K75" i="24"/>
  <c r="K74" i="24"/>
  <c r="K73" i="24"/>
  <c r="K71" i="24"/>
  <c r="K69" i="24"/>
  <c r="K68" i="24"/>
  <c r="K67" i="24"/>
  <c r="K66" i="24"/>
  <c r="K65" i="24"/>
  <c r="K64" i="24"/>
  <c r="K63" i="24"/>
  <c r="K61" i="24"/>
  <c r="K60" i="24"/>
  <c r="K59" i="24"/>
  <c r="K58" i="24"/>
  <c r="K57" i="24"/>
  <c r="K55" i="24"/>
  <c r="K54" i="24"/>
  <c r="K52" i="24"/>
  <c r="K51" i="24"/>
  <c r="K50" i="24"/>
  <c r="K47" i="24"/>
  <c r="K46" i="24"/>
  <c r="K45" i="24"/>
  <c r="K44" i="24"/>
  <c r="K43" i="24"/>
  <c r="K42" i="24"/>
  <c r="K40" i="24"/>
  <c r="K39" i="24"/>
  <c r="K38" i="24"/>
  <c r="K37" i="24"/>
  <c r="K35" i="24"/>
  <c r="K34" i="24"/>
  <c r="K33" i="24"/>
  <c r="K32" i="24"/>
  <c r="K31" i="24"/>
  <c r="K30" i="24"/>
  <c r="K29" i="24"/>
  <c r="K28" i="24"/>
  <c r="K27" i="24"/>
  <c r="K25" i="24"/>
  <c r="K24" i="24"/>
  <c r="K23" i="24"/>
  <c r="K22" i="24"/>
  <c r="K20" i="24"/>
  <c r="K19" i="24"/>
  <c r="K18" i="24"/>
  <c r="K17" i="24"/>
  <c r="K16" i="24"/>
  <c r="K15" i="24"/>
  <c r="K14" i="24"/>
  <c r="K13" i="24"/>
  <c r="K11" i="24"/>
  <c r="K10" i="24"/>
  <c r="K87" i="23"/>
  <c r="K86" i="23"/>
  <c r="K85" i="23"/>
  <c r="K84" i="23"/>
  <c r="K82" i="23"/>
  <c r="K81" i="23"/>
  <c r="K80" i="23"/>
  <c r="K79" i="23"/>
  <c r="K78" i="23"/>
  <c r="K76" i="23"/>
  <c r="K75" i="23"/>
  <c r="K74" i="23"/>
  <c r="K73" i="23"/>
  <c r="K71" i="23"/>
  <c r="K69" i="23"/>
  <c r="K68" i="23"/>
  <c r="K67" i="23"/>
  <c r="K66" i="23"/>
  <c r="K65" i="23"/>
  <c r="K64" i="23"/>
  <c r="K63" i="23"/>
  <c r="K61" i="23"/>
  <c r="K60" i="23"/>
  <c r="K59" i="23"/>
  <c r="K58" i="23"/>
  <c r="K57" i="23"/>
  <c r="K55" i="23"/>
  <c r="K54" i="23"/>
  <c r="K52" i="23"/>
  <c r="K51" i="23"/>
  <c r="K50" i="23"/>
  <c r="K47" i="23"/>
  <c r="K46" i="23"/>
  <c r="K45" i="23"/>
  <c r="K44" i="23"/>
  <c r="K43" i="23"/>
  <c r="K42" i="23"/>
  <c r="K40" i="23"/>
  <c r="K39" i="23"/>
  <c r="K38" i="23"/>
  <c r="K37" i="23"/>
  <c r="K35" i="23"/>
  <c r="K34" i="23"/>
  <c r="K33" i="23"/>
  <c r="K32" i="23"/>
  <c r="K31" i="23"/>
  <c r="K30" i="23"/>
  <c r="K29" i="23"/>
  <c r="K28" i="23"/>
  <c r="K27" i="23"/>
  <c r="K25" i="23"/>
  <c r="K24" i="23"/>
  <c r="K23" i="23"/>
  <c r="K22" i="23"/>
  <c r="K20" i="23"/>
  <c r="K19" i="23"/>
  <c r="K18" i="23"/>
  <c r="K17" i="23"/>
  <c r="K16" i="23"/>
  <c r="K15" i="23"/>
  <c r="K14" i="23"/>
  <c r="K13" i="23"/>
  <c r="K11" i="23"/>
  <c r="K10" i="23"/>
  <c r="K62" i="23" l="1"/>
  <c r="K62" i="24"/>
  <c r="K9" i="23"/>
  <c r="K9" i="24"/>
  <c r="K26" i="23"/>
  <c r="K41" i="23"/>
  <c r="K77" i="24"/>
  <c r="K83" i="24"/>
  <c r="K83" i="23"/>
  <c r="K53" i="24"/>
  <c r="K72" i="24"/>
  <c r="K26" i="24"/>
  <c r="K12" i="23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H87" i="24"/>
  <c r="Q87" i="24" s="1"/>
  <c r="G87" i="24"/>
  <c r="P87" i="24" s="1"/>
  <c r="F87" i="24"/>
  <c r="O87" i="24" s="1"/>
  <c r="E87" i="24"/>
  <c r="N87" i="24" s="1"/>
  <c r="H86" i="24"/>
  <c r="Q86" i="24" s="1"/>
  <c r="G86" i="24"/>
  <c r="P86" i="24" s="1"/>
  <c r="F86" i="24"/>
  <c r="O86" i="24" s="1"/>
  <c r="E86" i="24"/>
  <c r="N86" i="24" s="1"/>
  <c r="H85" i="24"/>
  <c r="Q85" i="24" s="1"/>
  <c r="G85" i="24"/>
  <c r="P85" i="24" s="1"/>
  <c r="F85" i="24"/>
  <c r="O85" i="24" s="1"/>
  <c r="E85" i="24"/>
  <c r="N85" i="24" s="1"/>
  <c r="H84" i="24"/>
  <c r="Q84" i="24" s="1"/>
  <c r="G84" i="24"/>
  <c r="P84" i="24" s="1"/>
  <c r="F84" i="24"/>
  <c r="O84" i="24" s="1"/>
  <c r="E84" i="24"/>
  <c r="N84" i="24" s="1"/>
  <c r="H82" i="24"/>
  <c r="Q82" i="24" s="1"/>
  <c r="G82" i="24"/>
  <c r="P82" i="24" s="1"/>
  <c r="F82" i="24"/>
  <c r="O82" i="24" s="1"/>
  <c r="E82" i="24"/>
  <c r="N82" i="24" s="1"/>
  <c r="H81" i="24"/>
  <c r="Q81" i="24" s="1"/>
  <c r="G81" i="24"/>
  <c r="P81" i="24" s="1"/>
  <c r="F81" i="24"/>
  <c r="O81" i="24" s="1"/>
  <c r="E81" i="24"/>
  <c r="N81" i="24" s="1"/>
  <c r="H80" i="24"/>
  <c r="Q80" i="24" s="1"/>
  <c r="G80" i="24"/>
  <c r="P80" i="24" s="1"/>
  <c r="F80" i="24"/>
  <c r="O80" i="24" s="1"/>
  <c r="E80" i="24"/>
  <c r="N80" i="24" s="1"/>
  <c r="H79" i="24"/>
  <c r="Q79" i="24" s="1"/>
  <c r="G79" i="24"/>
  <c r="P79" i="24" s="1"/>
  <c r="F79" i="24"/>
  <c r="O79" i="24" s="1"/>
  <c r="E79" i="24"/>
  <c r="N79" i="24" s="1"/>
  <c r="H78" i="24"/>
  <c r="Q78" i="24" s="1"/>
  <c r="G78" i="24"/>
  <c r="P78" i="24" s="1"/>
  <c r="F78" i="24"/>
  <c r="O78" i="24" s="1"/>
  <c r="E78" i="24"/>
  <c r="N78" i="24" s="1"/>
  <c r="H76" i="24"/>
  <c r="Q76" i="24" s="1"/>
  <c r="G76" i="24"/>
  <c r="P76" i="24" s="1"/>
  <c r="F76" i="24"/>
  <c r="O76" i="24" s="1"/>
  <c r="E76" i="24"/>
  <c r="N76" i="24" s="1"/>
  <c r="H75" i="24"/>
  <c r="Q75" i="24" s="1"/>
  <c r="G75" i="24"/>
  <c r="P75" i="24" s="1"/>
  <c r="F75" i="24"/>
  <c r="O75" i="24" s="1"/>
  <c r="E75" i="24"/>
  <c r="N75" i="24" s="1"/>
  <c r="H74" i="24"/>
  <c r="Q74" i="24" s="1"/>
  <c r="G74" i="24"/>
  <c r="P74" i="24" s="1"/>
  <c r="F74" i="24"/>
  <c r="O74" i="24" s="1"/>
  <c r="E74" i="24"/>
  <c r="N74" i="24" s="1"/>
  <c r="H73" i="24"/>
  <c r="Q73" i="24" s="1"/>
  <c r="G73" i="24"/>
  <c r="P73" i="24" s="1"/>
  <c r="F73" i="24"/>
  <c r="O73" i="24" s="1"/>
  <c r="E73" i="24"/>
  <c r="N73" i="24" s="1"/>
  <c r="H71" i="24"/>
  <c r="Q71" i="24" s="1"/>
  <c r="G71" i="24"/>
  <c r="P71" i="24" s="1"/>
  <c r="F71" i="24"/>
  <c r="O71" i="24" s="1"/>
  <c r="E71" i="24"/>
  <c r="N71" i="24" s="1"/>
  <c r="H69" i="24"/>
  <c r="Q69" i="24" s="1"/>
  <c r="G69" i="24"/>
  <c r="F69" i="24"/>
  <c r="E69" i="24"/>
  <c r="N69" i="24" s="1"/>
  <c r="H68" i="24"/>
  <c r="Q68" i="24" s="1"/>
  <c r="G68" i="24"/>
  <c r="P68" i="24" s="1"/>
  <c r="F68" i="24"/>
  <c r="O68" i="24" s="1"/>
  <c r="E68" i="24"/>
  <c r="N68" i="24" s="1"/>
  <c r="H67" i="24"/>
  <c r="Q67" i="24" s="1"/>
  <c r="G67" i="24"/>
  <c r="P67" i="24" s="1"/>
  <c r="F67" i="24"/>
  <c r="O67" i="24" s="1"/>
  <c r="E67" i="24"/>
  <c r="N67" i="24" s="1"/>
  <c r="H66" i="24"/>
  <c r="Q66" i="24" s="1"/>
  <c r="G66" i="24"/>
  <c r="P66" i="24" s="1"/>
  <c r="F66" i="24"/>
  <c r="O66" i="24" s="1"/>
  <c r="E66" i="24"/>
  <c r="N66" i="24" s="1"/>
  <c r="H65" i="24"/>
  <c r="Q65" i="24" s="1"/>
  <c r="G65" i="24"/>
  <c r="P65" i="24" s="1"/>
  <c r="F65" i="24"/>
  <c r="O65" i="24" s="1"/>
  <c r="E65" i="24"/>
  <c r="N65" i="24" s="1"/>
  <c r="H64" i="24"/>
  <c r="Q64" i="24" s="1"/>
  <c r="G64" i="24"/>
  <c r="P64" i="24" s="1"/>
  <c r="F64" i="24"/>
  <c r="O64" i="24" s="1"/>
  <c r="E64" i="24"/>
  <c r="N64" i="24" s="1"/>
  <c r="H63" i="24"/>
  <c r="Q63" i="24" s="1"/>
  <c r="G63" i="24"/>
  <c r="P63" i="24" s="1"/>
  <c r="F63" i="24"/>
  <c r="O63" i="24" s="1"/>
  <c r="E63" i="24"/>
  <c r="N63" i="24" s="1"/>
  <c r="H61" i="24"/>
  <c r="Q61" i="24" s="1"/>
  <c r="G61" i="24"/>
  <c r="P61" i="24" s="1"/>
  <c r="F61" i="24"/>
  <c r="O61" i="24" s="1"/>
  <c r="E61" i="24"/>
  <c r="N61" i="24" s="1"/>
  <c r="H60" i="24"/>
  <c r="Q60" i="24" s="1"/>
  <c r="G60" i="24"/>
  <c r="P60" i="24" s="1"/>
  <c r="F60" i="24"/>
  <c r="O60" i="24" s="1"/>
  <c r="E60" i="24"/>
  <c r="N60" i="24" s="1"/>
  <c r="H59" i="24"/>
  <c r="Q59" i="24" s="1"/>
  <c r="G59" i="24"/>
  <c r="P59" i="24" s="1"/>
  <c r="F59" i="24"/>
  <c r="O59" i="24" s="1"/>
  <c r="E59" i="24"/>
  <c r="N59" i="24" s="1"/>
  <c r="H58" i="24"/>
  <c r="Q58" i="24" s="1"/>
  <c r="G58" i="24"/>
  <c r="P58" i="24" s="1"/>
  <c r="F58" i="24"/>
  <c r="O58" i="24" s="1"/>
  <c r="E58" i="24"/>
  <c r="N58" i="24" s="1"/>
  <c r="H57" i="24"/>
  <c r="Q57" i="24" s="1"/>
  <c r="G57" i="24"/>
  <c r="P57" i="24" s="1"/>
  <c r="F57" i="24"/>
  <c r="O57" i="24" s="1"/>
  <c r="E57" i="24"/>
  <c r="N57" i="24" s="1"/>
  <c r="H55" i="24"/>
  <c r="Q55" i="24" s="1"/>
  <c r="G55" i="24"/>
  <c r="P55" i="24" s="1"/>
  <c r="F55" i="24"/>
  <c r="O55" i="24" s="1"/>
  <c r="E55" i="24"/>
  <c r="N55" i="24" s="1"/>
  <c r="H54" i="24"/>
  <c r="Q54" i="24" s="1"/>
  <c r="G54" i="24"/>
  <c r="P54" i="24" s="1"/>
  <c r="F54" i="24"/>
  <c r="O54" i="24" s="1"/>
  <c r="E54" i="24"/>
  <c r="N54" i="24" s="1"/>
  <c r="H52" i="24"/>
  <c r="Q52" i="24" s="1"/>
  <c r="G52" i="24"/>
  <c r="P52" i="24" s="1"/>
  <c r="F52" i="24"/>
  <c r="O52" i="24" s="1"/>
  <c r="E52" i="24"/>
  <c r="N52" i="24" s="1"/>
  <c r="H51" i="24"/>
  <c r="Q51" i="24" s="1"/>
  <c r="G51" i="24"/>
  <c r="P51" i="24" s="1"/>
  <c r="F51" i="24"/>
  <c r="O51" i="24" s="1"/>
  <c r="E51" i="24"/>
  <c r="N51" i="24" s="1"/>
  <c r="H50" i="24"/>
  <c r="Q50" i="24" s="1"/>
  <c r="G50" i="24"/>
  <c r="P50" i="24" s="1"/>
  <c r="F50" i="24"/>
  <c r="O50" i="24" s="1"/>
  <c r="E50" i="24"/>
  <c r="N50" i="24" s="1"/>
  <c r="H47" i="24"/>
  <c r="Q47" i="24" s="1"/>
  <c r="G47" i="24"/>
  <c r="P47" i="24" s="1"/>
  <c r="F47" i="24"/>
  <c r="O47" i="24" s="1"/>
  <c r="E47" i="24"/>
  <c r="N47" i="24" s="1"/>
  <c r="H46" i="24"/>
  <c r="Q46" i="24" s="1"/>
  <c r="G46" i="24"/>
  <c r="P46" i="24" s="1"/>
  <c r="F46" i="24"/>
  <c r="O46" i="24" s="1"/>
  <c r="E46" i="24"/>
  <c r="N46" i="24" s="1"/>
  <c r="H45" i="24"/>
  <c r="Q45" i="24" s="1"/>
  <c r="G45" i="24"/>
  <c r="P45" i="24" s="1"/>
  <c r="F45" i="24"/>
  <c r="O45" i="24" s="1"/>
  <c r="E45" i="24"/>
  <c r="N45" i="24" s="1"/>
  <c r="H44" i="24"/>
  <c r="Q44" i="24" s="1"/>
  <c r="G44" i="24"/>
  <c r="P44" i="24" s="1"/>
  <c r="F44" i="24"/>
  <c r="O44" i="24" s="1"/>
  <c r="E44" i="24"/>
  <c r="N44" i="24" s="1"/>
  <c r="H43" i="24"/>
  <c r="Q43" i="24" s="1"/>
  <c r="G43" i="24"/>
  <c r="P43" i="24" s="1"/>
  <c r="F43" i="24"/>
  <c r="O43" i="24" s="1"/>
  <c r="E43" i="24"/>
  <c r="N43" i="24" s="1"/>
  <c r="H42" i="24"/>
  <c r="Q42" i="24" s="1"/>
  <c r="G42" i="24"/>
  <c r="P42" i="24" s="1"/>
  <c r="F42" i="24"/>
  <c r="O42" i="24" s="1"/>
  <c r="E42" i="24"/>
  <c r="N42" i="24" s="1"/>
  <c r="H40" i="24"/>
  <c r="Q40" i="24" s="1"/>
  <c r="G40" i="24"/>
  <c r="P40" i="24" s="1"/>
  <c r="F40" i="24"/>
  <c r="O40" i="24" s="1"/>
  <c r="E40" i="24"/>
  <c r="N40" i="24" s="1"/>
  <c r="H39" i="24"/>
  <c r="Q39" i="24" s="1"/>
  <c r="G39" i="24"/>
  <c r="P39" i="24" s="1"/>
  <c r="F39" i="24"/>
  <c r="O39" i="24" s="1"/>
  <c r="E39" i="24"/>
  <c r="N39" i="24" s="1"/>
  <c r="H38" i="24"/>
  <c r="Q38" i="24" s="1"/>
  <c r="G38" i="24"/>
  <c r="P38" i="24" s="1"/>
  <c r="F38" i="24"/>
  <c r="O38" i="24" s="1"/>
  <c r="E38" i="24"/>
  <c r="N38" i="24" s="1"/>
  <c r="H37" i="24"/>
  <c r="Q37" i="24" s="1"/>
  <c r="G37" i="24"/>
  <c r="P37" i="24" s="1"/>
  <c r="F37" i="24"/>
  <c r="O37" i="24" s="1"/>
  <c r="E37" i="24"/>
  <c r="N37" i="24" s="1"/>
  <c r="H35" i="24"/>
  <c r="Q35" i="24" s="1"/>
  <c r="G35" i="24"/>
  <c r="P35" i="24" s="1"/>
  <c r="F35" i="24"/>
  <c r="O35" i="24" s="1"/>
  <c r="E35" i="24"/>
  <c r="N35" i="24" s="1"/>
  <c r="H34" i="24"/>
  <c r="Q34" i="24" s="1"/>
  <c r="G34" i="24"/>
  <c r="P34" i="24" s="1"/>
  <c r="F34" i="24"/>
  <c r="O34" i="24" s="1"/>
  <c r="E34" i="24"/>
  <c r="N34" i="24" s="1"/>
  <c r="H33" i="24"/>
  <c r="Q33" i="24" s="1"/>
  <c r="G33" i="24"/>
  <c r="P33" i="24" s="1"/>
  <c r="F33" i="24"/>
  <c r="O33" i="24" s="1"/>
  <c r="E33" i="24"/>
  <c r="N33" i="24" s="1"/>
  <c r="H32" i="24"/>
  <c r="Q32" i="24" s="1"/>
  <c r="G32" i="24"/>
  <c r="P32" i="24" s="1"/>
  <c r="F32" i="24"/>
  <c r="O32" i="24" s="1"/>
  <c r="E32" i="24"/>
  <c r="N32" i="24" s="1"/>
  <c r="H31" i="24"/>
  <c r="Q31" i="24" s="1"/>
  <c r="G31" i="24"/>
  <c r="P31" i="24" s="1"/>
  <c r="F31" i="24"/>
  <c r="O31" i="24" s="1"/>
  <c r="E31" i="24"/>
  <c r="N31" i="24" s="1"/>
  <c r="H30" i="24"/>
  <c r="Q30" i="24" s="1"/>
  <c r="G30" i="24"/>
  <c r="P30" i="24" s="1"/>
  <c r="F30" i="24"/>
  <c r="O30" i="24" s="1"/>
  <c r="E30" i="24"/>
  <c r="N30" i="24" s="1"/>
  <c r="H29" i="24"/>
  <c r="Q29" i="24" s="1"/>
  <c r="G29" i="24"/>
  <c r="P29" i="24" s="1"/>
  <c r="F29" i="24"/>
  <c r="O29" i="24" s="1"/>
  <c r="E29" i="24"/>
  <c r="N29" i="24" s="1"/>
  <c r="H28" i="24"/>
  <c r="Q28" i="24" s="1"/>
  <c r="G28" i="24"/>
  <c r="P28" i="24" s="1"/>
  <c r="F28" i="24"/>
  <c r="O28" i="24" s="1"/>
  <c r="E28" i="24"/>
  <c r="N28" i="24" s="1"/>
  <c r="H27" i="24"/>
  <c r="Q27" i="24" s="1"/>
  <c r="G27" i="24"/>
  <c r="P27" i="24" s="1"/>
  <c r="F27" i="24"/>
  <c r="O27" i="24" s="1"/>
  <c r="E27" i="24"/>
  <c r="N27" i="24" s="1"/>
  <c r="H25" i="24"/>
  <c r="Q25" i="24" s="1"/>
  <c r="G25" i="24"/>
  <c r="P25" i="24" s="1"/>
  <c r="F25" i="24"/>
  <c r="O25" i="24" s="1"/>
  <c r="E25" i="24"/>
  <c r="N25" i="24" s="1"/>
  <c r="H24" i="24"/>
  <c r="Q24" i="24" s="1"/>
  <c r="G24" i="24"/>
  <c r="P24" i="24" s="1"/>
  <c r="F24" i="24"/>
  <c r="O24" i="24" s="1"/>
  <c r="E24" i="24"/>
  <c r="N24" i="24" s="1"/>
  <c r="H23" i="24"/>
  <c r="Q23" i="24" s="1"/>
  <c r="G23" i="24"/>
  <c r="P23" i="24" s="1"/>
  <c r="F23" i="24"/>
  <c r="O23" i="24" s="1"/>
  <c r="E23" i="24"/>
  <c r="N23" i="24" s="1"/>
  <c r="H22" i="24"/>
  <c r="Q22" i="24" s="1"/>
  <c r="G22" i="24"/>
  <c r="P22" i="24" s="1"/>
  <c r="F22" i="24"/>
  <c r="O22" i="24" s="1"/>
  <c r="E22" i="24"/>
  <c r="N22" i="24" s="1"/>
  <c r="H20" i="24"/>
  <c r="Q20" i="24" s="1"/>
  <c r="G20" i="24"/>
  <c r="P20" i="24" s="1"/>
  <c r="F20" i="24"/>
  <c r="O20" i="24" s="1"/>
  <c r="E20" i="24"/>
  <c r="N20" i="24" s="1"/>
  <c r="H19" i="24"/>
  <c r="Q19" i="24" s="1"/>
  <c r="G19" i="24"/>
  <c r="P19" i="24" s="1"/>
  <c r="F19" i="24"/>
  <c r="O19" i="24" s="1"/>
  <c r="E19" i="24"/>
  <c r="N19" i="24" s="1"/>
  <c r="H18" i="24"/>
  <c r="Q18" i="24" s="1"/>
  <c r="G18" i="24"/>
  <c r="P18" i="24" s="1"/>
  <c r="F18" i="24"/>
  <c r="O18" i="24" s="1"/>
  <c r="E18" i="24"/>
  <c r="N18" i="24" s="1"/>
  <c r="H17" i="24"/>
  <c r="Q17" i="24" s="1"/>
  <c r="G17" i="24"/>
  <c r="P17" i="24" s="1"/>
  <c r="F17" i="24"/>
  <c r="O17" i="24" s="1"/>
  <c r="E17" i="24"/>
  <c r="N17" i="24" s="1"/>
  <c r="H16" i="24"/>
  <c r="Q16" i="24" s="1"/>
  <c r="G16" i="24"/>
  <c r="P16" i="24" s="1"/>
  <c r="F16" i="24"/>
  <c r="O16" i="24" s="1"/>
  <c r="E16" i="24"/>
  <c r="N16" i="24" s="1"/>
  <c r="H15" i="24"/>
  <c r="Q15" i="24" s="1"/>
  <c r="G15" i="24"/>
  <c r="P15" i="24" s="1"/>
  <c r="F15" i="24"/>
  <c r="O15" i="24" s="1"/>
  <c r="E15" i="24"/>
  <c r="N15" i="24" s="1"/>
  <c r="H14" i="24"/>
  <c r="Q14" i="24" s="1"/>
  <c r="G14" i="24"/>
  <c r="P14" i="24" s="1"/>
  <c r="F14" i="24"/>
  <c r="O14" i="24" s="1"/>
  <c r="E14" i="24"/>
  <c r="N14" i="24" s="1"/>
  <c r="H13" i="24"/>
  <c r="Q13" i="24" s="1"/>
  <c r="G13" i="24"/>
  <c r="P13" i="24" s="1"/>
  <c r="F13" i="24"/>
  <c r="O13" i="24" s="1"/>
  <c r="E13" i="24"/>
  <c r="N13" i="24" s="1"/>
  <c r="H11" i="24"/>
  <c r="Q11" i="24" s="1"/>
  <c r="G11" i="24"/>
  <c r="P11" i="24" s="1"/>
  <c r="F11" i="24"/>
  <c r="O11" i="24" s="1"/>
  <c r="E11" i="24"/>
  <c r="N11" i="24" s="1"/>
  <c r="H10" i="24"/>
  <c r="Q10" i="24" s="1"/>
  <c r="G10" i="24"/>
  <c r="P10" i="24" s="1"/>
  <c r="F10" i="24"/>
  <c r="O10" i="24" s="1"/>
  <c r="E10" i="24"/>
  <c r="N10" i="24" s="1"/>
  <c r="H87" i="23"/>
  <c r="G87" i="23"/>
  <c r="F87" i="23"/>
  <c r="E87" i="23"/>
  <c r="H86" i="23"/>
  <c r="G86" i="23"/>
  <c r="F86" i="23"/>
  <c r="E86" i="23"/>
  <c r="H85" i="23"/>
  <c r="G85" i="23"/>
  <c r="F85" i="23"/>
  <c r="E85" i="23"/>
  <c r="H84" i="23"/>
  <c r="G84" i="23"/>
  <c r="F84" i="23"/>
  <c r="E84" i="23"/>
  <c r="H82" i="23"/>
  <c r="G82" i="23"/>
  <c r="F82" i="23"/>
  <c r="E82" i="23"/>
  <c r="H81" i="23"/>
  <c r="G81" i="23"/>
  <c r="F81" i="23"/>
  <c r="E81" i="23"/>
  <c r="H80" i="23"/>
  <c r="G80" i="23"/>
  <c r="F80" i="23"/>
  <c r="E80" i="23"/>
  <c r="H79" i="23"/>
  <c r="G79" i="23"/>
  <c r="F79" i="23"/>
  <c r="E79" i="23"/>
  <c r="H78" i="23"/>
  <c r="G78" i="23"/>
  <c r="F78" i="23"/>
  <c r="E78" i="23"/>
  <c r="H76" i="23"/>
  <c r="G76" i="23"/>
  <c r="F76" i="23"/>
  <c r="E76" i="23"/>
  <c r="H75" i="23"/>
  <c r="G75" i="23"/>
  <c r="F75" i="23"/>
  <c r="E75" i="23"/>
  <c r="H74" i="23"/>
  <c r="G74" i="23"/>
  <c r="F74" i="23"/>
  <c r="E74" i="23"/>
  <c r="H73" i="23"/>
  <c r="G73" i="23"/>
  <c r="F73" i="23"/>
  <c r="E73" i="23"/>
  <c r="H71" i="23"/>
  <c r="G71" i="23"/>
  <c r="F71" i="23"/>
  <c r="E71" i="23"/>
  <c r="H69" i="23"/>
  <c r="G69" i="23"/>
  <c r="F69" i="23"/>
  <c r="E69" i="23"/>
  <c r="H68" i="23"/>
  <c r="G68" i="23"/>
  <c r="F68" i="23"/>
  <c r="E68" i="23"/>
  <c r="H67" i="23"/>
  <c r="G67" i="23"/>
  <c r="F67" i="23"/>
  <c r="E67" i="23"/>
  <c r="H66" i="23"/>
  <c r="G66" i="23"/>
  <c r="F66" i="23"/>
  <c r="E66" i="23"/>
  <c r="H65" i="23"/>
  <c r="G65" i="23"/>
  <c r="F65" i="23"/>
  <c r="E65" i="23"/>
  <c r="H64" i="23"/>
  <c r="G64" i="23"/>
  <c r="F64" i="23"/>
  <c r="E64" i="23"/>
  <c r="H63" i="23"/>
  <c r="G63" i="23"/>
  <c r="F63" i="23"/>
  <c r="E63" i="23"/>
  <c r="H61" i="23"/>
  <c r="G61" i="23"/>
  <c r="F61" i="23"/>
  <c r="E61" i="23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5" i="23"/>
  <c r="G55" i="23"/>
  <c r="F55" i="23"/>
  <c r="E55" i="23"/>
  <c r="H54" i="23"/>
  <c r="G54" i="23"/>
  <c r="F54" i="23"/>
  <c r="E54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1" i="23"/>
  <c r="G11" i="23"/>
  <c r="F11" i="23"/>
  <c r="E11" i="23"/>
  <c r="H10" i="23"/>
  <c r="G10" i="23"/>
  <c r="F10" i="23"/>
  <c r="E10" i="23"/>
  <c r="K70" i="24" l="1"/>
  <c r="K70" i="23"/>
  <c r="K48" i="24"/>
  <c r="K48" i="23"/>
  <c r="K8" i="23"/>
  <c r="K8" i="24"/>
  <c r="K7" i="24" s="1"/>
  <c r="P69" i="24"/>
  <c r="O69" i="24"/>
  <c r="K7" i="23" l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O62" i="24" s="1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Q83" i="24" s="1"/>
  <c r="G83" i="24"/>
  <c r="P83" i="24" s="1"/>
  <c r="F83" i="24"/>
  <c r="O83" i="24" s="1"/>
  <c r="E83" i="24"/>
  <c r="N83" i="24" s="1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Q77" i="24" s="1"/>
  <c r="G77" i="24"/>
  <c r="P77" i="24" s="1"/>
  <c r="F77" i="24"/>
  <c r="O77" i="24" s="1"/>
  <c r="E77" i="24"/>
  <c r="N77" i="24" s="1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Q72" i="24" s="1"/>
  <c r="G72" i="24"/>
  <c r="P72" i="24" s="1"/>
  <c r="F72" i="24"/>
  <c r="O72" i="24" s="1"/>
  <c r="E72" i="24"/>
  <c r="N72" i="24" s="1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Q62" i="24" s="1"/>
  <c r="G62" i="24"/>
  <c r="P62" i="24" s="1"/>
  <c r="E62" i="24"/>
  <c r="N62" i="24" s="1"/>
  <c r="L57" i="24"/>
  <c r="I57" i="24"/>
  <c r="H56" i="24"/>
  <c r="Q56" i="24" s="1"/>
  <c r="G56" i="24"/>
  <c r="P56" i="24" s="1"/>
  <c r="F56" i="24"/>
  <c r="O56" i="24" s="1"/>
  <c r="E56" i="24"/>
  <c r="N56" i="24" s="1"/>
  <c r="L55" i="24"/>
  <c r="I55" i="24"/>
  <c r="L54" i="24"/>
  <c r="I54" i="24"/>
  <c r="H53" i="24"/>
  <c r="Q53" i="24" s="1"/>
  <c r="G53" i="24"/>
  <c r="P53" i="24" s="1"/>
  <c r="F53" i="24"/>
  <c r="O53" i="24" s="1"/>
  <c r="E53" i="24"/>
  <c r="N53" i="24" s="1"/>
  <c r="M52" i="24"/>
  <c r="L52" i="24"/>
  <c r="I52" i="24"/>
  <c r="M51" i="24"/>
  <c r="L51" i="24"/>
  <c r="I51" i="24"/>
  <c r="M50" i="24"/>
  <c r="L50" i="24"/>
  <c r="I50" i="24"/>
  <c r="H49" i="24"/>
  <c r="Q49" i="24" s="1"/>
  <c r="G49" i="24"/>
  <c r="P49" i="24" s="1"/>
  <c r="F49" i="24"/>
  <c r="O49" i="24" s="1"/>
  <c r="E49" i="24"/>
  <c r="N49" i="24" s="1"/>
  <c r="M42" i="24"/>
  <c r="L42" i="24"/>
  <c r="I42" i="24"/>
  <c r="H41" i="24"/>
  <c r="Q41" i="24" s="1"/>
  <c r="G41" i="24"/>
  <c r="P41" i="24" s="1"/>
  <c r="F41" i="24"/>
  <c r="O41" i="24" s="1"/>
  <c r="E41" i="24"/>
  <c r="N41" i="24" s="1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Q36" i="24" s="1"/>
  <c r="G36" i="24"/>
  <c r="P36" i="24" s="1"/>
  <c r="F36" i="24"/>
  <c r="O36" i="24" s="1"/>
  <c r="E36" i="24"/>
  <c r="N36" i="24" s="1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Q26" i="24" s="1"/>
  <c r="G26" i="24"/>
  <c r="P26" i="24" s="1"/>
  <c r="F26" i="24"/>
  <c r="O26" i="24" s="1"/>
  <c r="E26" i="24"/>
  <c r="N26" i="24" s="1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Q21" i="24" s="1"/>
  <c r="G21" i="24"/>
  <c r="P21" i="24" s="1"/>
  <c r="F21" i="24"/>
  <c r="O21" i="24" s="1"/>
  <c r="E21" i="24"/>
  <c r="N21" i="24" s="1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Q12" i="24" s="1"/>
  <c r="G12" i="24"/>
  <c r="P12" i="24" s="1"/>
  <c r="F12" i="24"/>
  <c r="O12" i="24" s="1"/>
  <c r="E12" i="24"/>
  <c r="N12" i="24" s="1"/>
  <c r="M11" i="24"/>
  <c r="L11" i="24"/>
  <c r="I11" i="24"/>
  <c r="M10" i="24"/>
  <c r="L10" i="24"/>
  <c r="I10" i="24"/>
  <c r="H9" i="24"/>
  <c r="Q9" i="24" s="1"/>
  <c r="G9" i="24"/>
  <c r="P9" i="24" s="1"/>
  <c r="F9" i="24"/>
  <c r="O9" i="24" s="1"/>
  <c r="E9" i="24"/>
  <c r="N9" i="24" s="1"/>
  <c r="R10" i="24" l="1"/>
  <c r="J10" i="24"/>
  <c r="R15" i="24"/>
  <c r="J15" i="24"/>
  <c r="R19" i="24"/>
  <c r="J19" i="24"/>
  <c r="R24" i="24"/>
  <c r="J24" i="24"/>
  <c r="R29" i="24"/>
  <c r="J29" i="24"/>
  <c r="R33" i="24"/>
  <c r="J33" i="24"/>
  <c r="R38" i="24"/>
  <c r="J38" i="24"/>
  <c r="R50" i="24"/>
  <c r="J50" i="24"/>
  <c r="R65" i="24"/>
  <c r="J65" i="24"/>
  <c r="R69" i="24"/>
  <c r="J69" i="24"/>
  <c r="R75" i="24"/>
  <c r="J75" i="24"/>
  <c r="R80" i="24"/>
  <c r="J80" i="24"/>
  <c r="R85" i="24"/>
  <c r="J85" i="24"/>
  <c r="R11" i="23"/>
  <c r="J11" i="23"/>
  <c r="R16" i="23"/>
  <c r="J16" i="23"/>
  <c r="R20" i="23"/>
  <c r="J20" i="23"/>
  <c r="R25" i="23"/>
  <c r="J25" i="23"/>
  <c r="R30" i="23"/>
  <c r="J30" i="23"/>
  <c r="R34" i="23"/>
  <c r="J34" i="23"/>
  <c r="R39" i="23"/>
  <c r="J39" i="23"/>
  <c r="R64" i="23"/>
  <c r="J64" i="23"/>
  <c r="R68" i="23"/>
  <c r="J68" i="23"/>
  <c r="R74" i="23"/>
  <c r="J74" i="23"/>
  <c r="R79" i="23"/>
  <c r="J79" i="23"/>
  <c r="R84" i="23"/>
  <c r="J84" i="23"/>
  <c r="R44" i="23"/>
  <c r="J44" i="23"/>
  <c r="R61" i="23"/>
  <c r="J61" i="23"/>
  <c r="R47" i="24"/>
  <c r="J47" i="24"/>
  <c r="R43" i="24"/>
  <c r="J43" i="24"/>
  <c r="R60" i="24"/>
  <c r="J60" i="24"/>
  <c r="R14" i="24"/>
  <c r="J14" i="24"/>
  <c r="R18" i="24"/>
  <c r="J18" i="24"/>
  <c r="R23" i="24"/>
  <c r="J23" i="24"/>
  <c r="R28" i="24"/>
  <c r="J28" i="24"/>
  <c r="R32" i="24"/>
  <c r="J32" i="24"/>
  <c r="R37" i="24"/>
  <c r="J37" i="24"/>
  <c r="R42" i="24"/>
  <c r="J42" i="24"/>
  <c r="R54" i="24"/>
  <c r="J54" i="24"/>
  <c r="R57" i="24"/>
  <c r="J57" i="24"/>
  <c r="R64" i="24"/>
  <c r="J64" i="24"/>
  <c r="R68" i="24"/>
  <c r="J68" i="24"/>
  <c r="R74" i="24"/>
  <c r="J74" i="24"/>
  <c r="R79" i="24"/>
  <c r="J79" i="24"/>
  <c r="R84" i="24"/>
  <c r="J84" i="24"/>
  <c r="R10" i="23"/>
  <c r="J10" i="23"/>
  <c r="R15" i="23"/>
  <c r="J15" i="23"/>
  <c r="R19" i="23"/>
  <c r="J19" i="23"/>
  <c r="R24" i="23"/>
  <c r="J24" i="23"/>
  <c r="R29" i="23"/>
  <c r="J29" i="23"/>
  <c r="R33" i="23"/>
  <c r="J33" i="23"/>
  <c r="R38" i="23"/>
  <c r="J38" i="23"/>
  <c r="R50" i="23"/>
  <c r="J50" i="23"/>
  <c r="R52" i="23"/>
  <c r="J52" i="23"/>
  <c r="R55" i="23"/>
  <c r="J55" i="23"/>
  <c r="R63" i="23"/>
  <c r="J63" i="23"/>
  <c r="R67" i="23"/>
  <c r="J67" i="23"/>
  <c r="R73" i="23"/>
  <c r="J73" i="23"/>
  <c r="R78" i="23"/>
  <c r="J78" i="23"/>
  <c r="R82" i="23"/>
  <c r="J82" i="23"/>
  <c r="R87" i="23"/>
  <c r="J87" i="23"/>
  <c r="R47" i="23"/>
  <c r="J47" i="23"/>
  <c r="R43" i="23"/>
  <c r="J43" i="23"/>
  <c r="R60" i="23"/>
  <c r="J60" i="23"/>
  <c r="R46" i="24"/>
  <c r="J46" i="24"/>
  <c r="R59" i="24"/>
  <c r="J59" i="24"/>
  <c r="R13" i="24"/>
  <c r="J13" i="24"/>
  <c r="R17" i="24"/>
  <c r="J17" i="24"/>
  <c r="R22" i="24"/>
  <c r="J22" i="24"/>
  <c r="R27" i="24"/>
  <c r="J27" i="24"/>
  <c r="R31" i="24"/>
  <c r="J31" i="24"/>
  <c r="R35" i="24"/>
  <c r="J35" i="24"/>
  <c r="R40" i="24"/>
  <c r="J40" i="24"/>
  <c r="R52" i="24"/>
  <c r="J52" i="24"/>
  <c r="R63" i="24"/>
  <c r="J63" i="24"/>
  <c r="R67" i="24"/>
  <c r="J67" i="24"/>
  <c r="R73" i="24"/>
  <c r="J73" i="24"/>
  <c r="R78" i="24"/>
  <c r="J78" i="24"/>
  <c r="R82" i="24"/>
  <c r="J82" i="24"/>
  <c r="R87" i="24"/>
  <c r="J87" i="24"/>
  <c r="R14" i="23"/>
  <c r="J14" i="23"/>
  <c r="R18" i="23"/>
  <c r="J18" i="23"/>
  <c r="R23" i="23"/>
  <c r="J23" i="23"/>
  <c r="R28" i="23"/>
  <c r="J28" i="23"/>
  <c r="R32" i="23"/>
  <c r="J32" i="23"/>
  <c r="R37" i="23"/>
  <c r="J37" i="23"/>
  <c r="R42" i="23"/>
  <c r="J42" i="23"/>
  <c r="R66" i="23"/>
  <c r="J66" i="23"/>
  <c r="R71" i="23"/>
  <c r="J71" i="23"/>
  <c r="R76" i="23"/>
  <c r="J76" i="23"/>
  <c r="R81" i="23"/>
  <c r="J81" i="23"/>
  <c r="R86" i="23"/>
  <c r="J86" i="23"/>
  <c r="R46" i="23"/>
  <c r="J46" i="23"/>
  <c r="R59" i="23"/>
  <c r="J59" i="23"/>
  <c r="R45" i="24"/>
  <c r="J45" i="24"/>
  <c r="R58" i="24"/>
  <c r="J58" i="24"/>
  <c r="R11" i="24"/>
  <c r="J11" i="24"/>
  <c r="R16" i="24"/>
  <c r="J16" i="24"/>
  <c r="R20" i="24"/>
  <c r="J20" i="24"/>
  <c r="R25" i="24"/>
  <c r="J25" i="24"/>
  <c r="R30" i="24"/>
  <c r="J30" i="24"/>
  <c r="R34" i="24"/>
  <c r="J34" i="24"/>
  <c r="R39" i="24"/>
  <c r="J39" i="24"/>
  <c r="R51" i="24"/>
  <c r="J51" i="24"/>
  <c r="R55" i="24"/>
  <c r="J55" i="24"/>
  <c r="R66" i="24"/>
  <c r="J66" i="24"/>
  <c r="R71" i="24"/>
  <c r="J71" i="24"/>
  <c r="R76" i="24"/>
  <c r="J76" i="24"/>
  <c r="R81" i="24"/>
  <c r="J81" i="24"/>
  <c r="R86" i="24"/>
  <c r="J86" i="24"/>
  <c r="R13" i="23"/>
  <c r="J13" i="23"/>
  <c r="R17" i="23"/>
  <c r="J17" i="23"/>
  <c r="R22" i="23"/>
  <c r="J22" i="23"/>
  <c r="R27" i="23"/>
  <c r="J27" i="23"/>
  <c r="R31" i="23"/>
  <c r="J31" i="23"/>
  <c r="R35" i="23"/>
  <c r="J35" i="23"/>
  <c r="R40" i="23"/>
  <c r="J40" i="23"/>
  <c r="R51" i="23"/>
  <c r="J51" i="23"/>
  <c r="R54" i="23"/>
  <c r="J54" i="23"/>
  <c r="R57" i="23"/>
  <c r="J57" i="23"/>
  <c r="R65" i="23"/>
  <c r="J65" i="23"/>
  <c r="R69" i="23"/>
  <c r="J69" i="23"/>
  <c r="R75" i="23"/>
  <c r="J75" i="23"/>
  <c r="R80" i="23"/>
  <c r="J80" i="23"/>
  <c r="R85" i="23"/>
  <c r="J85" i="23"/>
  <c r="R45" i="23"/>
  <c r="J45" i="23"/>
  <c r="R58" i="23"/>
  <c r="J58" i="23"/>
  <c r="R44" i="24"/>
  <c r="J44" i="24"/>
  <c r="R61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O48" i="24" s="1"/>
  <c r="E70" i="24"/>
  <c r="N70" i="24" s="1"/>
  <c r="G8" i="23"/>
  <c r="P8" i="23" s="1"/>
  <c r="I26" i="23"/>
  <c r="H8" i="23"/>
  <c r="Q8" i="23" s="1"/>
  <c r="I21" i="23"/>
  <c r="M26" i="23"/>
  <c r="F70" i="23"/>
  <c r="O70" i="23" s="1"/>
  <c r="M26" i="24"/>
  <c r="G8" i="24"/>
  <c r="P8" i="24" s="1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O70" i="24" s="1"/>
  <c r="G70" i="24"/>
  <c r="P70" i="24" s="1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O8" i="24" s="1"/>
  <c r="H70" i="23"/>
  <c r="Q70" i="23" s="1"/>
  <c r="M77" i="24"/>
  <c r="E48" i="23"/>
  <c r="N48" i="23" s="1"/>
  <c r="M21" i="23"/>
  <c r="H8" i="24"/>
  <c r="Q8" i="24" s="1"/>
  <c r="G48" i="24"/>
  <c r="P48" i="24" s="1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Q70" i="24" s="1"/>
  <c r="H48" i="24"/>
  <c r="Q48" i="24" s="1"/>
  <c r="M62" i="24"/>
  <c r="I49" i="24"/>
  <c r="I9" i="24"/>
  <c r="E8" i="24"/>
  <c r="N8" i="24" s="1"/>
  <c r="M36" i="24"/>
  <c r="L26" i="24"/>
  <c r="M77" i="23"/>
  <c r="M62" i="23"/>
  <c r="G48" i="23"/>
  <c r="P48" i="23" s="1"/>
  <c r="I62" i="23"/>
  <c r="I36" i="23"/>
  <c r="L9" i="23"/>
  <c r="E48" i="24"/>
  <c r="N48" i="24" s="1"/>
  <c r="M70" i="23" l="1"/>
  <c r="R62" i="24"/>
  <c r="J62" i="24"/>
  <c r="R26" i="24"/>
  <c r="J26" i="24"/>
  <c r="R12" i="23"/>
  <c r="J12" i="23"/>
  <c r="R41" i="24"/>
  <c r="J41" i="24"/>
  <c r="R12" i="24"/>
  <c r="J12" i="24"/>
  <c r="R36" i="24"/>
  <c r="J36" i="24"/>
  <c r="R9" i="23"/>
  <c r="J9" i="23"/>
  <c r="R49" i="23"/>
  <c r="J49" i="23"/>
  <c r="R62" i="23"/>
  <c r="J62" i="23"/>
  <c r="R49" i="24"/>
  <c r="J49" i="24"/>
  <c r="R83" i="23"/>
  <c r="J83" i="23"/>
  <c r="R56" i="24"/>
  <c r="J56" i="24"/>
  <c r="R41" i="23"/>
  <c r="J41" i="23"/>
  <c r="R21" i="24"/>
  <c r="J21" i="24"/>
  <c r="R56" i="23"/>
  <c r="J56" i="23"/>
  <c r="R83" i="24"/>
  <c r="J83" i="24"/>
  <c r="R77" i="24"/>
  <c r="J77" i="24"/>
  <c r="R21" i="23"/>
  <c r="J21" i="23"/>
  <c r="R26" i="23"/>
  <c r="J26" i="23"/>
  <c r="R53" i="23"/>
  <c r="J53" i="23"/>
  <c r="R36" i="23"/>
  <c r="J36" i="23"/>
  <c r="R9" i="24"/>
  <c r="J9" i="24"/>
  <c r="R72" i="24"/>
  <c r="J72" i="24"/>
  <c r="R72" i="23"/>
  <c r="J72" i="23"/>
  <c r="R77" i="23"/>
  <c r="J77" i="23"/>
  <c r="R53" i="24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N7" i="24" s="1"/>
  <c r="O7" i="24" l="1"/>
  <c r="P7" i="24"/>
  <c r="R48" i="23"/>
  <c r="J48" i="23"/>
  <c r="R70" i="23"/>
  <c r="J70" i="23"/>
  <c r="R70" i="24"/>
  <c r="J70" i="24"/>
  <c r="R48" i="24"/>
  <c r="J48" i="24"/>
  <c r="R8" i="23"/>
  <c r="J8" i="23"/>
  <c r="R8" i="24"/>
  <c r="J8" i="24"/>
  <c r="Q7" i="24"/>
  <c r="M7" i="24"/>
  <c r="P7" i="23"/>
  <c r="I7" i="24"/>
  <c r="L7" i="23"/>
  <c r="M7" i="23"/>
  <c r="I7" i="23"/>
  <c r="L7" i="24"/>
  <c r="R7" i="24" l="1"/>
  <c r="N4" i="24" s="1"/>
  <c r="J7" i="24"/>
  <c r="R7" i="23"/>
  <c r="N4" i="23" s="1"/>
  <c r="J7" i="23"/>
</calcChain>
</file>

<file path=xl/sharedStrings.xml><?xml version="1.0" encoding="utf-8"?>
<sst xmlns="http://schemas.openxmlformats.org/spreadsheetml/2006/main" count="218" uniqueCount="115">
  <si>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</si>
  <si>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</si>
  <si>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</si>
  <si>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</si>
  <si>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</si>
  <si>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</si>
  <si>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</si>
  <si>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</si>
  <si>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</si>
  <si>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</si>
  <si>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</si>
  <si>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</si>
  <si>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</si>
  <si>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</si>
  <si>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</si>
  <si>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</si>
  <si>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</si>
  <si>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</si>
  <si>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</si>
  <si>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</si>
  <si>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</si>
  <si>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</si>
  <si>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</si>
  <si>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</si>
  <si>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</si>
  <si>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</si>
  <si>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</si>
  <si>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</si>
  <si>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</si>
  <si>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</si>
  <si>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</si>
  <si>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</si>
  <si>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</si>
  <si>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</si>
  <si>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</si>
  <si>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</si>
  <si>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</si>
  <si>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</si>
  <si>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</si>
  <si>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</si>
  <si>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</si>
  <si>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</si>
  <si>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</si>
  <si>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</si>
  <si>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</si>
  <si>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</si>
  <si>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</si>
  <si>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</si>
  <si>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</si>
  <si>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</si>
  <si>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</si>
  <si>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</si>
  <si>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</si>
  <si>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</si>
  <si>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</si>
  <si>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</si>
  <si>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</si>
  <si>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</si>
  <si>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</si>
  <si>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</si>
  <si>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</si>
  <si>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</si>
  <si>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</si>
  <si>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</si>
  <si>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</si>
  <si>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</si>
  <si>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</si>
  <si>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</si>
  <si>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</si>
  <si>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</si>
  <si>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</si>
  <si>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</si>
  <si>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</si>
  <si>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</si>
  <si>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</si>
  <si>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</si>
  <si>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</si>
  <si>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</si>
  <si>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</si>
  <si>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</si>
  <si>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</si>
  <si>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</si>
  <si>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</si>
  <si>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</si>
  <si>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</si>
  <si>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</si>
  <si>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</si>
  <si>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</si>
  <si>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</si>
  <si>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</si>
  <si>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</si>
  <si>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</si>
  <si>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</si>
  <si>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</si>
  <si>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</si>
  <si>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</si>
  <si>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</si>
  <si>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</si>
  <si>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</si>
  <si>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</si>
  <si>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</si>
  <si>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</si>
  <si>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</si>
  <si>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</si>
  <si>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</si>
  <si>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</si>
  <si>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</si>
  <si>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</si>
  <si>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</si>
  <si>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</si>
  <si>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</si>
  <si>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</si>
  <si>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>2020년 2월 군·구 일반회계 세외수입 징수현황</t>
    <phoneticPr fontId="3" type="noConversion"/>
  </si>
  <si>
    <t>2020.2월</t>
    <phoneticPr fontId="3" type="noConversion"/>
  </si>
  <si>
    <t>2020년 2월 군·구 특별회계 세외수입 징수현황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</si>
</sst>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8" formatCode="_-* #,##0_-;&quot;₩&quot;\!\-* #,##0_-;_-* &quot;-&quot;_-;_-@_-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  <numFmt numFmtId="182" formatCode="_-* #,##0.00_-;&quot;₩&quot;\!\-* #,##0.00_-;_-* &quot;-&quot;??_-;_-@_-"/>
  </numFmts>
  <fonts count="59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8"/>
      <name val="굴림"/>
      <family val="3"/>
      <charset val="129"/>
    </font>
    <font>
      <b/>
      <sz val="12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3" fillId="0" borderId="0"/>
    <xf numFmtId="0" fontId="11" fillId="0" borderId="0"/>
    <xf numFmtId="38" fontId="14" fillId="18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 applyNumberFormat="0" applyFill="0" applyBorder="0" applyAlignment="0" applyProtection="0"/>
    <xf numFmtId="10" fontId="14" fillId="19" borderId="3" applyNumberFormat="0" applyBorder="0" applyAlignment="0" applyProtection="0"/>
    <xf numFmtId="181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" fillId="0" borderId="0"/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17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2" fillId="0" borderId="0"/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39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45" fillId="0" borderId="0">
      <alignment vertical="center"/>
    </xf>
    <xf numFmtId="0" fontId="2" fillId="0" borderId="0"/>
    <xf numFmtId="0" fontId="2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8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7">
    <xf numFmtId="0" fontId="0" fillId="0" borderId="0" xfId="0"/>
    <xf numFmtId="0" fontId="49" fillId="0" borderId="0" xfId="0" applyFont="1" applyFill="1" applyBorder="1" applyAlignment="1" applyProtection="1">
      <alignment vertical="center"/>
    </xf>
    <xf numFmtId="0" fontId="50" fillId="0" borderId="0" xfId="0" applyFont="1" applyFill="1" applyBorder="1" applyAlignment="1" applyProtection="1">
      <alignment vertical="center"/>
    </xf>
    <xf numFmtId="41" fontId="50" fillId="0" borderId="0" xfId="331" applyFont="1" applyFill="1" applyBorder="1" applyAlignment="1" applyProtection="1">
      <alignment vertical="center"/>
    </xf>
    <xf numFmtId="41" fontId="50" fillId="0" borderId="0" xfId="331" applyFont="1" applyAlignment="1" applyProtection="1">
      <alignment vertical="center"/>
    </xf>
    <xf numFmtId="41" fontId="50" fillId="0" borderId="0" xfId="331" applyFont="1" applyBorder="1" applyAlignment="1" applyProtection="1">
      <alignment vertical="center"/>
    </xf>
    <xf numFmtId="0" fontId="51" fillId="0" borderId="0" xfId="0" applyFont="1" applyFill="1" applyBorder="1" applyAlignment="1" applyProtection="1">
      <alignment vertical="center"/>
    </xf>
    <xf numFmtId="41" fontId="51" fillId="31" borderId="31" xfId="331" applyFont="1" applyFill="1" applyBorder="1" applyAlignment="1" applyProtection="1">
      <alignment horizontal="center" vertical="center"/>
    </xf>
    <xf numFmtId="41" fontId="49" fillId="0" borderId="0" xfId="331" applyFont="1" applyFill="1" applyBorder="1" applyAlignment="1" applyProtection="1">
      <alignment vertical="center"/>
    </xf>
    <xf numFmtId="41" fontId="49" fillId="0" borderId="0" xfId="331" applyFont="1" applyAlignment="1" applyProtection="1">
      <alignment vertical="center"/>
    </xf>
    <xf numFmtId="41" fontId="49" fillId="0" borderId="0" xfId="331" applyFont="1" applyBorder="1" applyAlignment="1" applyProtection="1">
      <alignment vertical="center"/>
    </xf>
    <xf numFmtId="41" fontId="53" fillId="27" borderId="24" xfId="331" applyFont="1" applyFill="1" applyBorder="1" applyAlignment="1" applyProtection="1">
      <alignment vertical="center"/>
    </xf>
    <xf numFmtId="41" fontId="53" fillId="27" borderId="25" xfId="331" applyFont="1" applyFill="1" applyBorder="1" applyAlignment="1" applyProtection="1">
      <alignment horizontal="right" vertical="center"/>
    </xf>
    <xf numFmtId="41" fontId="53" fillId="27" borderId="29" xfId="331" applyFont="1" applyFill="1" applyBorder="1" applyAlignment="1" applyProtection="1">
      <alignment horizontal="right" vertical="center"/>
    </xf>
    <xf numFmtId="41" fontId="53" fillId="27" borderId="32" xfId="331" applyFont="1" applyFill="1" applyBorder="1" applyAlignment="1" applyProtection="1">
      <alignment horizontal="center" vertical="center"/>
    </xf>
    <xf numFmtId="41" fontId="53" fillId="27" borderId="21" xfId="331" applyFont="1" applyFill="1" applyBorder="1" applyAlignment="1" applyProtection="1">
      <alignment horizontal="centerContinuous" vertical="center"/>
    </xf>
    <xf numFmtId="41" fontId="53" fillId="27" borderId="41" xfId="331" applyFont="1" applyFill="1" applyBorder="1" applyAlignment="1" applyProtection="1">
      <alignment horizontal="centerContinuous" vertical="center"/>
    </xf>
    <xf numFmtId="41" fontId="54" fillId="0" borderId="33" xfId="331" applyFont="1" applyBorder="1" applyAlignment="1" applyProtection="1">
      <alignment vertical="center"/>
    </xf>
    <xf numFmtId="41" fontId="54" fillId="0" borderId="0" xfId="331" applyFont="1" applyBorder="1" applyAlignment="1" applyProtection="1">
      <alignment vertical="center"/>
    </xf>
    <xf numFmtId="41" fontId="53" fillId="0" borderId="0" xfId="331" applyFont="1" applyAlignment="1" applyProtection="1">
      <alignment vertical="center"/>
    </xf>
    <xf numFmtId="41" fontId="53" fillId="27" borderId="33" xfId="331" applyFont="1" applyFill="1" applyBorder="1" applyAlignment="1" applyProtection="1">
      <alignment vertical="center"/>
    </xf>
    <xf numFmtId="41" fontId="53" fillId="27" borderId="0" xfId="331" applyFont="1" applyFill="1" applyBorder="1" applyAlignment="1" applyProtection="1">
      <alignment vertical="center"/>
    </xf>
    <xf numFmtId="41" fontId="53" fillId="27" borderId="34" xfId="331" applyFont="1" applyFill="1" applyBorder="1" applyAlignment="1" applyProtection="1">
      <alignment vertical="center"/>
    </xf>
    <xf numFmtId="41" fontId="53" fillId="27" borderId="35" xfId="331" quotePrefix="1" applyFont="1" applyFill="1" applyBorder="1" applyAlignment="1" applyProtection="1">
      <alignment horizontal="center" vertical="center"/>
    </xf>
    <xf numFmtId="41" fontId="53" fillId="27" borderId="35" xfId="331" quotePrefix="1" applyFont="1" applyFill="1" applyBorder="1" applyAlignment="1" applyProtection="1">
      <alignment horizontal="center" vertical="center" wrapText="1"/>
    </xf>
    <xf numFmtId="41" fontId="53" fillId="27" borderId="22" xfId="331" quotePrefix="1" applyFont="1" applyFill="1" applyBorder="1" applyAlignment="1" applyProtection="1">
      <alignment horizontal="center" vertical="center"/>
    </xf>
    <xf numFmtId="41" fontId="53" fillId="27" borderId="23" xfId="331" quotePrefix="1" applyFont="1" applyFill="1" applyBorder="1" applyAlignment="1" applyProtection="1">
      <alignment horizontal="center" vertical="center"/>
    </xf>
    <xf numFmtId="0" fontId="53" fillId="0" borderId="33" xfId="0" applyFont="1" applyBorder="1" applyAlignment="1" applyProtection="1">
      <alignment vertical="center"/>
    </xf>
    <xf numFmtId="0" fontId="53" fillId="0" borderId="0" xfId="0" applyFont="1" applyBorder="1" applyAlignment="1" applyProtection="1">
      <alignment vertical="center"/>
    </xf>
    <xf numFmtId="0" fontId="53" fillId="0" borderId="0" xfId="0" applyFont="1" applyAlignment="1" applyProtection="1">
      <alignment vertical="center"/>
    </xf>
    <xf numFmtId="41" fontId="53" fillId="0" borderId="3" xfId="331" applyFont="1" applyFill="1" applyBorder="1" applyAlignment="1" applyProtection="1">
      <alignment vertical="center" shrinkToFit="1"/>
      <protection locked="0"/>
    </xf>
    <xf numFmtId="41" fontId="53" fillId="28" borderId="18" xfId="331" applyFont="1" applyFill="1" applyBorder="1" applyAlignment="1" applyProtection="1">
      <alignment vertical="center" shrinkToFit="1"/>
    </xf>
    <xf numFmtId="176" fontId="53" fillId="28" borderId="19" xfId="331" applyNumberFormat="1" applyFont="1" applyFill="1" applyBorder="1" applyAlignment="1" applyProtection="1">
      <alignment vertical="center" shrinkToFit="1"/>
    </xf>
    <xf numFmtId="41" fontId="53" fillId="28" borderId="3" xfId="331" applyFont="1" applyFill="1" applyBorder="1" applyAlignment="1" applyProtection="1">
      <alignment vertical="center" shrinkToFit="1"/>
    </xf>
    <xf numFmtId="41" fontId="53" fillId="28" borderId="45" xfId="331" applyFont="1" applyFill="1" applyBorder="1" applyAlignment="1" applyProtection="1">
      <alignment vertical="center" shrinkToFit="1"/>
    </xf>
    <xf numFmtId="176" fontId="53" fillId="28" borderId="15" xfId="331" applyNumberFormat="1" applyFont="1" applyFill="1" applyBorder="1" applyAlignment="1" applyProtection="1">
      <alignment vertical="center" shrinkToFit="1"/>
    </xf>
    <xf numFmtId="41" fontId="53" fillId="27" borderId="3" xfId="331" applyFont="1" applyFill="1" applyBorder="1" applyAlignment="1" applyProtection="1">
      <alignment vertical="center"/>
    </xf>
    <xf numFmtId="176" fontId="53" fillId="28" borderId="3" xfId="331" applyNumberFormat="1" applyFont="1" applyFill="1" applyBorder="1" applyAlignment="1" applyProtection="1">
      <alignment vertical="center" shrinkToFit="1"/>
    </xf>
    <xf numFmtId="41" fontId="53" fillId="27" borderId="16" xfId="331" applyFont="1" applyFill="1" applyBorder="1" applyAlignment="1" applyProtection="1">
      <alignment vertical="center"/>
    </xf>
    <xf numFmtId="41" fontId="53" fillId="27" borderId="32" xfId="331" applyFont="1" applyFill="1" applyBorder="1" applyAlignment="1" applyProtection="1">
      <alignment horizontal="centerContinuous" vertical="center"/>
    </xf>
    <xf numFmtId="41" fontId="53" fillId="29" borderId="36" xfId="331" applyFont="1" applyFill="1" applyBorder="1" applyAlignment="1" applyProtection="1">
      <alignment vertical="center" shrinkToFit="1"/>
    </xf>
    <xf numFmtId="176" fontId="53" fillId="29" borderId="36" xfId="331" applyNumberFormat="1" applyFont="1" applyFill="1" applyBorder="1" applyAlignment="1" applyProtection="1">
      <alignment vertical="center" shrinkToFit="1"/>
    </xf>
    <xf numFmtId="176" fontId="53" fillId="29" borderId="37" xfId="331" applyNumberFormat="1" applyFont="1" applyFill="1" applyBorder="1" applyAlignment="1" applyProtection="1">
      <alignment vertical="center" shrinkToFit="1"/>
    </xf>
    <xf numFmtId="176" fontId="53" fillId="28" borderId="18" xfId="331" applyNumberFormat="1" applyFont="1" applyFill="1" applyBorder="1" applyAlignment="1" applyProtection="1">
      <alignment vertical="center" shrinkToFit="1"/>
    </xf>
    <xf numFmtId="41" fontId="53" fillId="26" borderId="26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 shrinkToFit="1"/>
    </xf>
    <xf numFmtId="41" fontId="53" fillId="26" borderId="45" xfId="331" applyFont="1" applyFill="1" applyBorder="1" applyAlignment="1" applyProtection="1">
      <alignment vertical="center" shrinkToFit="1"/>
    </xf>
    <xf numFmtId="176" fontId="53" fillId="26" borderId="3" xfId="331" applyNumberFormat="1" applyFont="1" applyFill="1" applyBorder="1" applyAlignment="1" applyProtection="1">
      <alignment vertical="center" shrinkToFit="1"/>
    </xf>
    <xf numFmtId="176" fontId="53" fillId="26" borderId="15" xfId="331" applyNumberFormat="1" applyFont="1" applyFill="1" applyBorder="1" applyAlignment="1" applyProtection="1">
      <alignment vertical="center" shrinkToFit="1"/>
    </xf>
    <xf numFmtId="41" fontId="53" fillId="0" borderId="3" xfId="331" applyFont="1" applyFill="1" applyBorder="1" applyAlignment="1" applyProtection="1">
      <alignment vertical="center" shrinkToFit="1"/>
    </xf>
    <xf numFmtId="41" fontId="53" fillId="0" borderId="45" xfId="331" applyFont="1" applyFill="1" applyBorder="1" applyAlignment="1" applyProtection="1">
      <alignment vertical="center" shrinkToFit="1"/>
    </xf>
    <xf numFmtId="176" fontId="53" fillId="0" borderId="3" xfId="331" applyNumberFormat="1" applyFont="1" applyFill="1" applyBorder="1" applyAlignment="1" applyProtection="1">
      <alignment vertical="center" shrinkToFit="1"/>
    </xf>
    <xf numFmtId="176" fontId="53" fillId="0" borderId="15" xfId="331" applyNumberFormat="1" applyFont="1" applyFill="1" applyBorder="1" applyAlignment="1" applyProtection="1">
      <alignment vertical="center" shrinkToFit="1"/>
    </xf>
    <xf numFmtId="41" fontId="53" fillId="32" borderId="3" xfId="331" applyFont="1" applyFill="1" applyBorder="1" applyAlignment="1" applyProtection="1">
      <alignment vertical="center"/>
    </xf>
    <xf numFmtId="0" fontId="52" fillId="0" borderId="0" xfId="0" applyFont="1" applyFill="1" applyProtection="1"/>
    <xf numFmtId="41" fontId="53" fillId="27" borderId="28" xfId="331" applyFont="1" applyFill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vertical="center"/>
    </xf>
    <xf numFmtId="41" fontId="53" fillId="27" borderId="20" xfId="331" applyFont="1" applyFill="1" applyBorder="1" applyAlignment="1" applyProtection="1">
      <alignment vertical="center"/>
    </xf>
    <xf numFmtId="41" fontId="53" fillId="27" borderId="13" xfId="331" applyFont="1" applyFill="1" applyBorder="1" applyAlignment="1" applyProtection="1">
      <alignment vertical="center"/>
    </xf>
    <xf numFmtId="41" fontId="53" fillId="27" borderId="14" xfId="331" applyFont="1" applyFill="1" applyBorder="1" applyAlignment="1" applyProtection="1">
      <alignment vertical="center"/>
    </xf>
    <xf numFmtId="41" fontId="53" fillId="26" borderId="27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 shrinkToFit="1"/>
    </xf>
    <xf numFmtId="176" fontId="53" fillId="26" borderId="16" xfId="331" applyNumberFormat="1" applyFont="1" applyFill="1" applyBorder="1" applyAlignment="1" applyProtection="1">
      <alignment vertical="center" shrinkToFit="1"/>
    </xf>
    <xf numFmtId="176" fontId="53" fillId="26" borderId="17" xfId="331" applyNumberFormat="1" applyFont="1" applyFill="1" applyBorder="1" applyAlignment="1" applyProtection="1">
      <alignment vertical="center" shrinkToFit="1"/>
    </xf>
    <xf numFmtId="41" fontId="53" fillId="26" borderId="28" xfId="331" applyFont="1" applyFill="1" applyBorder="1" applyAlignment="1" applyProtection="1">
      <alignment vertical="center"/>
    </xf>
    <xf numFmtId="41" fontId="53" fillId="26" borderId="22" xfId="331" applyFont="1" applyFill="1" applyBorder="1" applyAlignment="1" applyProtection="1">
      <alignment vertical="center"/>
    </xf>
    <xf numFmtId="41" fontId="53" fillId="26" borderId="46" xfId="331" applyFont="1" applyFill="1" applyBorder="1" applyAlignment="1" applyProtection="1">
      <alignment vertical="center" shrinkToFit="1"/>
    </xf>
    <xf numFmtId="176" fontId="53" fillId="26" borderId="22" xfId="331" applyNumberFormat="1" applyFont="1" applyFill="1" applyBorder="1" applyAlignment="1" applyProtection="1">
      <alignment vertical="center" shrinkToFit="1"/>
    </xf>
    <xf numFmtId="176" fontId="53" fillId="26" borderId="23" xfId="331" applyNumberFormat="1" applyFont="1" applyFill="1" applyBorder="1" applyAlignment="1" applyProtection="1">
      <alignment vertical="center" shrinkToFit="1"/>
    </xf>
    <xf numFmtId="41" fontId="53" fillId="27" borderId="22" xfId="331" applyFont="1" applyFill="1" applyBorder="1" applyAlignment="1" applyProtection="1">
      <alignment vertical="center"/>
    </xf>
    <xf numFmtId="41" fontId="53" fillId="30" borderId="16" xfId="331" applyFont="1" applyFill="1" applyBorder="1" applyAlignment="1" applyProtection="1">
      <alignment vertical="center" shrinkToFit="1"/>
      <protection locked="0"/>
    </xf>
    <xf numFmtId="41" fontId="53" fillId="0" borderId="16" xfId="331" applyFont="1" applyFill="1" applyBorder="1" applyAlignment="1" applyProtection="1">
      <alignment vertical="center" shrinkToFit="1"/>
    </xf>
    <xf numFmtId="176" fontId="53" fillId="0" borderId="16" xfId="331" applyNumberFormat="1" applyFont="1" applyFill="1" applyBorder="1" applyAlignment="1" applyProtection="1">
      <alignment vertical="center" shrinkToFit="1"/>
    </xf>
    <xf numFmtId="176" fontId="53" fillId="0" borderId="17" xfId="331" applyNumberFormat="1" applyFont="1" applyFill="1" applyBorder="1" applyAlignment="1" applyProtection="1">
      <alignment vertical="center" shrinkToFit="1"/>
    </xf>
    <xf numFmtId="41" fontId="53" fillId="0" borderId="0" xfId="0" applyNumberFormat="1" applyFont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</xf>
    <xf numFmtId="41" fontId="53" fillId="30" borderId="45" xfId="331" applyFont="1" applyFill="1" applyBorder="1" applyAlignment="1" applyProtection="1">
      <alignment vertical="center" shrinkToFit="1"/>
    </xf>
    <xf numFmtId="176" fontId="53" fillId="30" borderId="3" xfId="331" applyNumberFormat="1" applyFont="1" applyFill="1" applyBorder="1" applyAlignment="1" applyProtection="1">
      <alignment vertical="center" shrinkToFit="1"/>
    </xf>
    <xf numFmtId="176" fontId="53" fillId="30" borderId="15" xfId="331" applyNumberFormat="1" applyFont="1" applyFill="1" applyBorder="1" applyAlignment="1" applyProtection="1">
      <alignment vertical="center" shrinkToFit="1"/>
    </xf>
    <xf numFmtId="41" fontId="53" fillId="26" borderId="16" xfId="331" applyFont="1" applyFill="1" applyBorder="1" applyAlignment="1" applyProtection="1">
      <alignment vertical="center" shrinkToFit="1"/>
      <protection locked="0"/>
    </xf>
    <xf numFmtId="41" fontId="53" fillId="26" borderId="3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</xf>
    <xf numFmtId="41" fontId="53" fillId="30" borderId="22" xfId="331" applyFont="1" applyFill="1" applyBorder="1" applyAlignment="1" applyProtection="1">
      <alignment vertical="center" shrinkToFit="1"/>
      <protection locked="0"/>
    </xf>
    <xf numFmtId="41" fontId="53" fillId="0" borderId="22" xfId="331" applyFont="1" applyFill="1" applyBorder="1" applyAlignment="1" applyProtection="1">
      <alignment vertical="center" shrinkToFit="1"/>
    </xf>
    <xf numFmtId="41" fontId="53" fillId="0" borderId="46" xfId="331" applyFont="1" applyFill="1" applyBorder="1" applyAlignment="1" applyProtection="1">
      <alignment vertical="center" shrinkToFit="1"/>
    </xf>
    <xf numFmtId="176" fontId="53" fillId="0" borderId="22" xfId="331" applyNumberFormat="1" applyFont="1" applyFill="1" applyBorder="1" applyAlignment="1" applyProtection="1">
      <alignment vertical="center" shrinkToFit="1"/>
    </xf>
    <xf numFmtId="176" fontId="53" fillId="0" borderId="23" xfId="331" applyNumberFormat="1" applyFont="1" applyFill="1" applyBorder="1" applyAlignment="1" applyProtection="1">
      <alignment vertical="center" shrinkToFit="1"/>
    </xf>
    <xf numFmtId="0" fontId="55" fillId="0" borderId="0" xfId="0" applyFont="1" applyAlignment="1" applyProtection="1">
      <alignment vertical="center"/>
    </xf>
    <xf numFmtId="41" fontId="56" fillId="30" borderId="3" xfId="331" applyFont="1" applyFill="1" applyBorder="1" applyAlignment="1" applyProtection="1">
      <alignment vertical="center" shrinkToFit="1"/>
      <protection locked="0"/>
    </xf>
    <xf numFmtId="41" fontId="53" fillId="0" borderId="3" xfId="331" applyFont="1" applyBorder="1" applyAlignment="1" applyProtection="1">
      <alignment vertical="center"/>
    </xf>
    <xf numFmtId="41" fontId="56" fillId="26" borderId="16" xfId="331" applyFont="1" applyFill="1" applyBorder="1" applyAlignment="1" applyProtection="1">
      <alignment vertical="center" shrinkToFit="1"/>
      <protection locked="0"/>
    </xf>
    <xf numFmtId="41" fontId="56" fillId="26" borderId="3" xfId="331" applyFont="1" applyFill="1" applyBorder="1" applyAlignment="1" applyProtection="1">
      <alignment vertical="center" shrinkToFit="1"/>
      <protection locked="0"/>
    </xf>
    <xf numFmtId="41" fontId="56" fillId="26" borderId="22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horizontal="center" vertical="center"/>
    </xf>
    <xf numFmtId="41" fontId="53" fillId="27" borderId="40" xfId="331" applyFont="1" applyFill="1" applyBorder="1" applyAlignment="1" applyProtection="1">
      <alignment horizontal="center" vertical="center"/>
    </xf>
    <xf numFmtId="41" fontId="51" fillId="0" borderId="13" xfId="331" applyFont="1" applyFill="1" applyBorder="1" applyAlignment="1" applyProtection="1">
      <alignment horizontal="center" vertical="center"/>
      <protection locked="0"/>
    </xf>
    <xf numFmtId="41" fontId="51" fillId="0" borderId="14" xfId="331" applyFont="1" applyFill="1" applyBorder="1" applyAlignment="1" applyProtection="1">
      <alignment horizontal="center" vertical="center"/>
      <protection locked="0"/>
    </xf>
    <xf numFmtId="41" fontId="53" fillId="27" borderId="41" xfId="331" applyFont="1" applyFill="1" applyBorder="1" applyAlignment="1" applyProtection="1">
      <alignment horizontal="center" vertical="center"/>
    </xf>
    <xf numFmtId="41" fontId="53" fillId="27" borderId="42" xfId="331" applyFont="1" applyFill="1" applyBorder="1" applyAlignment="1" applyProtection="1">
      <alignment horizontal="center" vertical="center"/>
    </xf>
    <xf numFmtId="41" fontId="53" fillId="28" borderId="20" xfId="331" applyFont="1" applyFill="1" applyBorder="1" applyAlignment="1" applyProtection="1">
      <alignment horizontal="center" vertical="center"/>
    </xf>
    <xf numFmtId="41" fontId="53" fillId="28" borderId="18" xfId="331" applyFont="1" applyFill="1" applyBorder="1" applyAlignment="1" applyProtection="1">
      <alignment horizontal="center" vertical="center"/>
    </xf>
    <xf numFmtId="41" fontId="53" fillId="27" borderId="28" xfId="331" applyFont="1" applyFill="1" applyBorder="1" applyAlignment="1" applyProtection="1">
      <alignment horizontal="center" vertical="center"/>
    </xf>
    <xf numFmtId="41" fontId="53" fillId="27" borderId="20" xfId="331" applyFont="1" applyFill="1" applyBorder="1" applyAlignment="1" applyProtection="1">
      <alignment horizontal="center" vertical="center"/>
    </xf>
    <xf numFmtId="41" fontId="53" fillId="28" borderId="26" xfId="331" applyFont="1" applyFill="1" applyBorder="1" applyAlignment="1" applyProtection="1">
      <alignment horizontal="center" vertical="center"/>
    </xf>
    <xf numFmtId="41" fontId="53" fillId="28" borderId="3" xfId="331" applyFont="1" applyFill="1" applyBorder="1" applyAlignment="1" applyProtection="1">
      <alignment horizontal="center" vertical="center"/>
    </xf>
    <xf numFmtId="41" fontId="52" fillId="0" borderId="39" xfId="331" applyFont="1" applyFill="1" applyBorder="1" applyAlignment="1" applyProtection="1">
      <alignment horizontal="right" vertical="center"/>
    </xf>
    <xf numFmtId="41" fontId="53" fillId="29" borderId="44" xfId="331" applyFont="1" applyFill="1" applyBorder="1" applyAlignment="1" applyProtection="1">
      <alignment horizontal="center" vertical="center"/>
    </xf>
    <xf numFmtId="41" fontId="53" fillId="29" borderId="36" xfId="331" applyFont="1" applyFill="1" applyBorder="1" applyAlignment="1" applyProtection="1">
      <alignment horizontal="center" vertical="center"/>
    </xf>
    <xf numFmtId="41" fontId="53" fillId="28" borderId="43" xfId="331" applyFont="1" applyFill="1" applyBorder="1" applyAlignment="1" applyProtection="1">
      <alignment horizontal="center" vertical="center"/>
    </xf>
    <xf numFmtId="41" fontId="53" fillId="28" borderId="2" xfId="331" applyFont="1" applyFill="1" applyBorder="1" applyAlignment="1" applyProtection="1">
      <alignment horizontal="center" vertical="center"/>
    </xf>
    <xf numFmtId="41" fontId="53" fillId="28" borderId="14" xfId="331" applyFont="1" applyFill="1" applyBorder="1" applyAlignment="1" applyProtection="1">
      <alignment horizontal="center" vertical="center"/>
    </xf>
    <xf numFmtId="0" fontId="57" fillId="0" borderId="0" xfId="0" applyFont="1" applyFill="1" applyBorder="1" applyAlignment="1" applyProtection="1">
      <alignment horizontal="center" vertical="center"/>
    </xf>
    <xf numFmtId="0" fontId="58" fillId="0" borderId="38" xfId="0" applyFont="1" applyBorder="1" applyAlignment="1" applyProtection="1">
      <alignment horizontal="left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49464;&#50808;&#49688;&#51077;\00_&#51669;&#49688;&#48372;&#44256;\2020&#51669;&#49688;&#48372;&#44256;(2020)\02&#50900;\&#50641;&#49472;&#54028;&#51068;\2-03_&#48120;&#52628;&#54848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구세외 일반회계 "/>
      <sheetName val="군구세외 특별회계"/>
      <sheetName val="군구 과목별"/>
      <sheetName val="시세외 특별회계(위임)"/>
    </sheetNames>
    <sheetDataSet>
      <sheetData sheetId="0">
        <row r="3">
          <cell r="L3" t="str">
            <v>미추홀구</v>
          </cell>
        </row>
        <row r="7">
          <cell r="I7">
            <v>17119353167</v>
          </cell>
        </row>
        <row r="8">
          <cell r="I8">
            <v>328088400</v>
          </cell>
        </row>
        <row r="9">
          <cell r="I9">
            <v>12571160</v>
          </cell>
        </row>
        <row r="10">
          <cell r="E10">
            <v>0</v>
          </cell>
          <cell r="F10" t="str">
            <v>0</v>
          </cell>
          <cell r="G10" t="str">
            <v>0</v>
          </cell>
          <cell r="H10" t="str">
            <v>0</v>
          </cell>
          <cell r="I10">
            <v>0</v>
          </cell>
          <cell r="K10" t="str">
            <v>0</v>
          </cell>
        </row>
        <row r="11">
          <cell r="E11">
            <v>152265000</v>
          </cell>
          <cell r="F11">
            <v>131069940</v>
          </cell>
          <cell r="G11">
            <v>118498780</v>
          </cell>
          <cell r="H11">
            <v>0</v>
          </cell>
          <cell r="I11">
            <v>12571160</v>
          </cell>
          <cell r="K11">
            <v>11758440</v>
          </cell>
        </row>
        <row r="12">
          <cell r="I12">
            <v>268402550</v>
          </cell>
        </row>
        <row r="13">
          <cell r="E13">
            <v>1150000000</v>
          </cell>
          <cell r="F13">
            <v>810472060</v>
          </cell>
          <cell r="G13">
            <v>585770000</v>
          </cell>
          <cell r="H13">
            <v>0</v>
          </cell>
          <cell r="I13">
            <v>224702060</v>
          </cell>
          <cell r="K13">
            <v>223958100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1218010000</v>
          </cell>
          <cell r="F20">
            <v>249443780</v>
          </cell>
          <cell r="G20">
            <v>205743290</v>
          </cell>
          <cell r="H20">
            <v>0</v>
          </cell>
          <cell r="I20">
            <v>43700490</v>
          </cell>
          <cell r="K20">
            <v>41513430</v>
          </cell>
        </row>
        <row r="21">
          <cell r="I21">
            <v>47103190</v>
          </cell>
        </row>
        <row r="22">
          <cell r="E22">
            <v>1900000000</v>
          </cell>
          <cell r="F22">
            <v>310724520</v>
          </cell>
          <cell r="G22">
            <v>298839870</v>
          </cell>
          <cell r="H22">
            <v>0</v>
          </cell>
          <cell r="I22">
            <v>11884650</v>
          </cell>
          <cell r="K22">
            <v>11884650</v>
          </cell>
        </row>
        <row r="23">
          <cell r="E23">
            <v>7700000000</v>
          </cell>
          <cell r="F23">
            <v>1385918560</v>
          </cell>
          <cell r="G23">
            <v>1353660210</v>
          </cell>
          <cell r="H23">
            <v>0</v>
          </cell>
          <cell r="I23">
            <v>32258350</v>
          </cell>
          <cell r="K23">
            <v>32258350</v>
          </cell>
        </row>
        <row r="25">
          <cell r="E25">
            <v>1379500000</v>
          </cell>
          <cell r="F25">
            <v>222654210</v>
          </cell>
          <cell r="G25">
            <v>219694020</v>
          </cell>
          <cell r="H25">
            <v>0</v>
          </cell>
          <cell r="I25">
            <v>2960190</v>
          </cell>
          <cell r="K25">
            <v>2823730</v>
          </cell>
        </row>
        <row r="26">
          <cell r="I26">
            <v>11500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E34">
            <v>327241000</v>
          </cell>
          <cell r="F34">
            <v>59363160</v>
          </cell>
          <cell r="G34">
            <v>59351660</v>
          </cell>
          <cell r="H34">
            <v>0</v>
          </cell>
          <cell r="I34">
            <v>11500</v>
          </cell>
          <cell r="K34">
            <v>11500</v>
          </cell>
        </row>
        <row r="35">
          <cell r="E35">
            <v>0</v>
          </cell>
          <cell r="I35">
            <v>0</v>
          </cell>
        </row>
        <row r="36">
          <cell r="I36">
            <v>0</v>
          </cell>
        </row>
        <row r="37">
          <cell r="E37">
            <v>6900000000</v>
          </cell>
          <cell r="F37">
            <v>4988798000</v>
          </cell>
          <cell r="G37">
            <v>4988798000</v>
          </cell>
          <cell r="H37">
            <v>0</v>
          </cell>
          <cell r="I37">
            <v>0</v>
          </cell>
          <cell r="K37">
            <v>0</v>
          </cell>
        </row>
        <row r="38">
          <cell r="E38">
            <v>700000000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</row>
        <row r="40">
          <cell r="E40">
            <v>1027530000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K40">
            <v>0</v>
          </cell>
        </row>
        <row r="41">
          <cell r="I41">
            <v>0</v>
          </cell>
        </row>
        <row r="42">
          <cell r="E42">
            <v>1329000000</v>
          </cell>
          <cell r="F42">
            <v>386808948</v>
          </cell>
          <cell r="G42">
            <v>386808948</v>
          </cell>
          <cell r="H42">
            <v>0</v>
          </cell>
          <cell r="I42">
            <v>0</v>
          </cell>
          <cell r="K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100000000</v>
          </cell>
          <cell r="F47">
            <v>15114648</v>
          </cell>
          <cell r="G47">
            <v>15114648</v>
          </cell>
          <cell r="H47">
            <v>0</v>
          </cell>
          <cell r="I47">
            <v>0</v>
          </cell>
          <cell r="K47">
            <v>0</v>
          </cell>
        </row>
        <row r="48">
          <cell r="I48">
            <v>16791264767</v>
          </cell>
        </row>
        <row r="49">
          <cell r="I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</row>
        <row r="51">
          <cell r="E51">
            <v>80000000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</row>
        <row r="52">
          <cell r="E52">
            <v>444520000</v>
          </cell>
          <cell r="F52">
            <v>871550460</v>
          </cell>
          <cell r="G52">
            <v>871550460</v>
          </cell>
          <cell r="H52">
            <v>0</v>
          </cell>
          <cell r="I52">
            <v>0</v>
          </cell>
          <cell r="K52">
            <v>0</v>
          </cell>
        </row>
        <row r="53">
          <cell r="I53">
            <v>2501070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K54">
            <v>0</v>
          </cell>
        </row>
        <row r="55">
          <cell r="E55">
            <v>550300000</v>
          </cell>
          <cell r="F55">
            <v>18526920</v>
          </cell>
          <cell r="G55">
            <v>16025850</v>
          </cell>
          <cell r="H55">
            <v>0</v>
          </cell>
          <cell r="I55">
            <v>2501070</v>
          </cell>
          <cell r="K55">
            <v>2501070</v>
          </cell>
        </row>
        <row r="56">
          <cell r="I56">
            <v>364472190</v>
          </cell>
        </row>
        <row r="57">
          <cell r="E57">
            <v>142200000</v>
          </cell>
          <cell r="F57">
            <v>39240000</v>
          </cell>
          <cell r="G57">
            <v>39240000</v>
          </cell>
          <cell r="H57">
            <v>0</v>
          </cell>
          <cell r="I57">
            <v>0</v>
          </cell>
          <cell r="K57">
            <v>0</v>
          </cell>
        </row>
        <row r="58">
          <cell r="E58">
            <v>317000000</v>
          </cell>
          <cell r="F58">
            <v>68264500</v>
          </cell>
          <cell r="G58">
            <v>33896520</v>
          </cell>
          <cell r="H58">
            <v>0</v>
          </cell>
          <cell r="I58">
            <v>34367980</v>
          </cell>
          <cell r="K58">
            <v>26280980</v>
          </cell>
        </row>
        <row r="59">
          <cell r="E59">
            <v>139201000</v>
          </cell>
          <cell r="F59">
            <v>63714170</v>
          </cell>
          <cell r="G59">
            <v>22700610</v>
          </cell>
          <cell r="H59">
            <v>0</v>
          </cell>
          <cell r="I59">
            <v>41013560</v>
          </cell>
          <cell r="K59">
            <v>40878020</v>
          </cell>
        </row>
        <row r="61">
          <cell r="E61">
            <v>1492551000</v>
          </cell>
          <cell r="F61">
            <v>525163980</v>
          </cell>
          <cell r="G61">
            <v>236073330</v>
          </cell>
          <cell r="H61">
            <v>0</v>
          </cell>
          <cell r="I61">
            <v>289090650</v>
          </cell>
          <cell r="K61">
            <v>157875000</v>
          </cell>
        </row>
        <row r="62">
          <cell r="I62">
            <v>1500582003</v>
          </cell>
        </row>
        <row r="63">
          <cell r="E63">
            <v>30000000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K63">
            <v>0</v>
          </cell>
        </row>
        <row r="64">
          <cell r="E64">
            <v>0</v>
          </cell>
          <cell r="F64">
            <v>8191390</v>
          </cell>
          <cell r="G64">
            <v>0</v>
          </cell>
          <cell r="H64">
            <v>0</v>
          </cell>
          <cell r="I64">
            <v>8191390</v>
          </cell>
          <cell r="K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</row>
        <row r="68">
          <cell r="E68">
            <v>1485940000</v>
          </cell>
          <cell r="F68">
            <v>2484325070</v>
          </cell>
          <cell r="G68">
            <v>991934457</v>
          </cell>
          <cell r="H68">
            <v>0</v>
          </cell>
          <cell r="I68">
            <v>1492390613</v>
          </cell>
          <cell r="K68">
            <v>1489638679</v>
          </cell>
        </row>
        <row r="69">
          <cell r="E69">
            <v>2100000000</v>
          </cell>
          <cell r="F69">
            <v>15785033205</v>
          </cell>
          <cell r="G69">
            <v>560262011</v>
          </cell>
          <cell r="H69">
            <v>301061690</v>
          </cell>
          <cell r="I69">
            <v>14923709504</v>
          </cell>
          <cell r="K69">
            <v>400512680</v>
          </cell>
        </row>
        <row r="70">
          <cell r="I70">
            <v>0</v>
          </cell>
        </row>
        <row r="71">
          <cell r="E71">
            <v>22900000000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I72">
            <v>0</v>
          </cell>
        </row>
        <row r="73">
          <cell r="E73">
            <v>2000000000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E74">
            <v>1500000000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1">
        <row r="3">
          <cell r="L3" t="str">
            <v>미추홀구</v>
          </cell>
        </row>
        <row r="7">
          <cell r="E7">
            <v>5427820000</v>
          </cell>
          <cell r="F7">
            <v>8360494127</v>
          </cell>
          <cell r="G7">
            <v>789732331</v>
          </cell>
          <cell r="H7">
            <v>7459370</v>
          </cell>
          <cell r="I7">
            <v>7563302426</v>
          </cell>
        </row>
        <row r="8">
          <cell r="E8">
            <v>3217820000</v>
          </cell>
          <cell r="F8">
            <v>429428560</v>
          </cell>
          <cell r="G8">
            <v>428788420</v>
          </cell>
          <cell r="H8">
            <v>0</v>
          </cell>
          <cell r="I8">
            <v>640140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E12">
            <v>2300000</v>
          </cell>
          <cell r="F12">
            <v>1263440</v>
          </cell>
          <cell r="G12">
            <v>623300</v>
          </cell>
          <cell r="H12">
            <v>0</v>
          </cell>
          <cell r="I12">
            <v>640140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 t="str">
            <v xml:space="preserve"> 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2300000</v>
          </cell>
          <cell r="F20">
            <v>1263440</v>
          </cell>
          <cell r="G20">
            <v>623300</v>
          </cell>
          <cell r="I20">
            <v>640140</v>
          </cell>
          <cell r="K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</row>
        <row r="26">
          <cell r="E26">
            <v>2878528000</v>
          </cell>
          <cell r="F26">
            <v>310373980</v>
          </cell>
          <cell r="G26">
            <v>310373980</v>
          </cell>
          <cell r="H26">
            <v>0</v>
          </cell>
          <cell r="I26">
            <v>0</v>
          </cell>
        </row>
        <row r="27">
          <cell r="I27">
            <v>0</v>
          </cell>
        </row>
        <row r="28">
          <cell r="E28">
            <v>2200000000</v>
          </cell>
          <cell r="F28">
            <v>254418500</v>
          </cell>
          <cell r="G28">
            <v>254418500</v>
          </cell>
          <cell r="I28">
            <v>0</v>
          </cell>
          <cell r="K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E35">
            <v>678528000</v>
          </cell>
          <cell r="F35">
            <v>55955480</v>
          </cell>
          <cell r="G35">
            <v>55955480</v>
          </cell>
          <cell r="I35">
            <v>0</v>
          </cell>
        </row>
        <row r="36">
          <cell r="E36">
            <v>80000000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>
            <v>80000000</v>
          </cell>
          <cell r="I40">
            <v>0</v>
          </cell>
        </row>
        <row r="41">
          <cell r="E41">
            <v>256992000</v>
          </cell>
          <cell r="F41">
            <v>117791140</v>
          </cell>
          <cell r="G41">
            <v>117791140</v>
          </cell>
          <cell r="H41">
            <v>0</v>
          </cell>
          <cell r="I41">
            <v>0</v>
          </cell>
        </row>
        <row r="42">
          <cell r="E42">
            <v>231992000</v>
          </cell>
          <cell r="F42">
            <v>117791140</v>
          </cell>
          <cell r="G42">
            <v>117791140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25000000</v>
          </cell>
          <cell r="I47">
            <v>0</v>
          </cell>
        </row>
        <row r="48">
          <cell r="E48">
            <v>2210000000</v>
          </cell>
          <cell r="F48">
            <v>7931065567</v>
          </cell>
          <cell r="G48">
            <v>360943911</v>
          </cell>
          <cell r="H48">
            <v>7459370</v>
          </cell>
          <cell r="I48">
            <v>7562662286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E56">
            <v>1400000000</v>
          </cell>
          <cell r="F56">
            <v>321930000</v>
          </cell>
          <cell r="G56">
            <v>208602000</v>
          </cell>
          <cell r="H56">
            <v>0</v>
          </cell>
          <cell r="I56">
            <v>113328000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E61">
            <v>1400000000</v>
          </cell>
          <cell r="F61">
            <v>321930000</v>
          </cell>
          <cell r="G61">
            <v>208602000</v>
          </cell>
          <cell r="I61">
            <v>113328000</v>
          </cell>
          <cell r="K61">
            <v>84838000</v>
          </cell>
        </row>
        <row r="62">
          <cell r="E62">
            <v>30000000</v>
          </cell>
          <cell r="F62">
            <v>17916601</v>
          </cell>
          <cell r="G62">
            <v>14955141</v>
          </cell>
          <cell r="H62">
            <v>0</v>
          </cell>
          <cell r="I62">
            <v>2961460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30000000</v>
          </cell>
          <cell r="F68">
            <v>17916601</v>
          </cell>
          <cell r="G68">
            <v>14955141</v>
          </cell>
          <cell r="H68">
            <v>0</v>
          </cell>
          <cell r="I68">
            <v>2961460</v>
          </cell>
        </row>
        <row r="69">
          <cell r="E69">
            <v>780000000</v>
          </cell>
          <cell r="F69">
            <v>7591218966</v>
          </cell>
          <cell r="G69">
            <v>137386770</v>
          </cell>
          <cell r="H69">
            <v>7459370</v>
          </cell>
          <cell r="I69">
            <v>7446372826</v>
          </cell>
        </row>
        <row r="70">
          <cell r="E70">
            <v>6770491000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E71">
            <v>6763491000</v>
          </cell>
          <cell r="I71">
            <v>0</v>
          </cell>
        </row>
        <row r="72">
          <cell r="E72">
            <v>7000000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E73">
            <v>5000000</v>
          </cell>
          <cell r="I73">
            <v>0</v>
          </cell>
        </row>
        <row r="74">
          <cell r="E74">
            <v>2000000</v>
          </cell>
          <cell r="I74">
            <v>0</v>
          </cell>
        </row>
        <row r="75"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F80">
            <v>0</v>
          </cell>
          <cell r="G80">
            <v>0</v>
          </cell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tabSelected="1" zoomScaleNormal="100" workbookViewId="0">
      <pane xSplit="4" ySplit="7" topLeftCell="E8" activePane="bottomRight" state="frozen"/>
      <selection activeCell="G18" sqref="G18"/>
      <selection pane="topRight" activeCell="G18" sqref="G18"/>
      <selection pane="bottomLeft" activeCell="G18" sqref="G18"/>
      <selection pane="bottomRight" activeCell="B4" sqref="B4:D4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4" width="4" style="4" customWidth="1"/>
    <col min="15" max="17" width="4.6640625" style="4" customWidth="1"/>
    <col min="18" max="18" width="4.6640625" style="5" customWidth="1"/>
    <col min="19" max="16384" width="8.88671875" style="4"/>
  </cols>
  <sheetData>
    <row r="1" spans="2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2:18" ht="28.5" customHeight="1">
      <c r="B2" s="115" t="s">
        <v>112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2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일반회계 '!$L$3:$M$3</f>
        <v>미추홀구</v>
      </c>
      <c r="M3" s="100"/>
    </row>
    <row r="4" spans="2:18" s="9" customFormat="1" ht="18.75" customHeight="1" thickBot="1">
      <c r="B4" s="116" t="s">
        <v>113</v>
      </c>
      <c r="C4" s="116"/>
      <c r="D4" s="116"/>
      <c r="E4" s="8"/>
      <c r="F4" s="8"/>
      <c r="G4" s="8"/>
      <c r="H4" s="8"/>
      <c r="I4" s="8"/>
      <c r="J4" s="8"/>
      <c r="K4" s="8"/>
      <c r="L4" s="109" t="s">
        <v>61</v>
      </c>
      <c r="M4" s="109"/>
      <c r="N4" s="9">
        <f>COUNTIF(N7:R105,"err")</f>
        <v>0</v>
      </c>
      <c r="R4" s="10"/>
    </row>
    <row r="5" spans="2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96</v>
      </c>
      <c r="O5" s="18"/>
      <c r="P5" s="18"/>
      <c r="Q5" s="18"/>
      <c r="R5" s="18"/>
    </row>
    <row r="6" spans="2:18" s="19" customFormat="1" ht="24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97</v>
      </c>
      <c r="O6" s="18" t="s">
        <v>98</v>
      </c>
      <c r="P6" s="18" t="s">
        <v>99</v>
      </c>
      <c r="Q6" s="18" t="s">
        <v>100</v>
      </c>
      <c r="R6" s="18" t="s">
        <v>106</v>
      </c>
    </row>
    <row r="7" spans="2:18" s="29" customFormat="1" ht="20.100000000000001" customHeight="1" thickBot="1">
      <c r="B7" s="110" t="s">
        <v>62</v>
      </c>
      <c r="C7" s="111"/>
      <c r="D7" s="111"/>
      <c r="E7" s="40">
        <f>E8+E48</f>
        <v>30665258000</v>
      </c>
      <c r="F7" s="40">
        <f>F8+F48</f>
        <v>28424377521</v>
      </c>
      <c r="G7" s="40">
        <f>G8+G48</f>
        <v>11003962664</v>
      </c>
      <c r="H7" s="40">
        <f>H8+H48</f>
        <v>301061690</v>
      </c>
      <c r="I7" s="40">
        <f>F7-G7-H7</f>
        <v>17119353167</v>
      </c>
      <c r="J7" s="40">
        <f>I7-K7</f>
        <v>14677458538</v>
      </c>
      <c r="K7" s="40">
        <f>K8+K48</f>
        <v>2441894629</v>
      </c>
      <c r="L7" s="41">
        <f>IF(E7=0,0,+(G7/E7)*100)</f>
        <v>35.884135277779173</v>
      </c>
      <c r="M7" s="42">
        <f>IF(F7=0,0,+(G7/F7)*100)</f>
        <v>38.713117484702153</v>
      </c>
      <c r="N7" s="27" t="str">
        <f>IF(E7=E8+E48,"","err")</f>
        <v/>
      </c>
      <c r="O7" s="28" t="str">
        <f t="shared" ref="O7:Q7" si="0">IF(F7=F8+F48,"","err")</f>
        <v/>
      </c>
      <c r="P7" s="28" t="str">
        <f t="shared" si="0"/>
        <v/>
      </c>
      <c r="Q7" s="28" t="str">
        <f t="shared" si="0"/>
        <v/>
      </c>
      <c r="R7" s="28" t="str">
        <f>IF(I7='[1]군구세외 일반회계 '!I7,"","err")</f>
        <v/>
      </c>
    </row>
    <row r="8" spans="2:18" s="29" customFormat="1" ht="20.100000000000001" customHeight="1">
      <c r="B8" s="103" t="s">
        <v>41</v>
      </c>
      <c r="C8" s="104"/>
      <c r="D8" s="104"/>
      <c r="E8" s="31">
        <f>E9+E12+E21+E26+E36+E41</f>
        <v>23883546000</v>
      </c>
      <c r="F8" s="31">
        <f>F9+F12+F21+F26+F36+F41</f>
        <v>8560367826</v>
      </c>
      <c r="G8" s="31">
        <f>G9+G12+G21+G26+G36+G41</f>
        <v>8232279426</v>
      </c>
      <c r="H8" s="31">
        <f>H9+H12+H21+H26+H36+H41</f>
        <v>0</v>
      </c>
      <c r="I8" s="31">
        <f>F8-G8-H8</f>
        <v>328088400</v>
      </c>
      <c r="J8" s="31">
        <f t="shared" ref="J8:J71" si="1">I8-K8</f>
        <v>3880200</v>
      </c>
      <c r="K8" s="31">
        <f>K9+K12+K21+K26+K36+K41</f>
        <v>324208200</v>
      </c>
      <c r="L8" s="43">
        <f t="shared" ref="L8:L68" si="2">IF(E8=0,0,+(G8/E8)*100)</f>
        <v>34.468413635060728</v>
      </c>
      <c r="M8" s="32">
        <f t="shared" ref="M8:M68" si="3">IF(F8=0,0,+(G8/F8)*100)</f>
        <v>96.167356278739419</v>
      </c>
      <c r="N8" s="27" t="str">
        <f>IF(E8=SUM(E9,E12,E21,E26,E36,E41),"","err")</f>
        <v/>
      </c>
      <c r="O8" s="28" t="str">
        <f t="shared" ref="O8:Q8" si="4">IF(F8=SUM(F9,F12,F21,F26,F36,F41),"","err")</f>
        <v/>
      </c>
      <c r="P8" s="28" t="str">
        <f t="shared" si="4"/>
        <v/>
      </c>
      <c r="Q8" s="28" t="str">
        <f t="shared" si="4"/>
        <v/>
      </c>
      <c r="R8" s="28" t="str">
        <f>IF(I8='[1]군구세외 일반회계 '!I8,"","err")</f>
        <v/>
      </c>
    </row>
    <row r="9" spans="2:18" s="29" customFormat="1" ht="20.100000000000001" customHeight="1">
      <c r="B9" s="44" t="s">
        <v>26</v>
      </c>
      <c r="C9" s="45"/>
      <c r="D9" s="45"/>
      <c r="E9" s="46">
        <f>SUM(E10:E11)</f>
        <v>152265000</v>
      </c>
      <c r="F9" s="46">
        <f>SUM(F10:F11)</f>
        <v>131069940</v>
      </c>
      <c r="G9" s="46">
        <f>SUM(G10:G11)</f>
        <v>118498780</v>
      </c>
      <c r="H9" s="46">
        <f>SUM(H10:H11)</f>
        <v>0</v>
      </c>
      <c r="I9" s="46">
        <f>F9-G9-H9</f>
        <v>12571160</v>
      </c>
      <c r="J9" s="47">
        <f t="shared" si="1"/>
        <v>812720</v>
      </c>
      <c r="K9" s="47">
        <f>SUM(K10:K11)</f>
        <v>11758440</v>
      </c>
      <c r="L9" s="48">
        <f t="shared" si="2"/>
        <v>77.824043608183104</v>
      </c>
      <c r="M9" s="49">
        <f t="shared" si="3"/>
        <v>90.408815324093382</v>
      </c>
      <c r="N9" s="27" t="str">
        <f>IF(E9=SUM(E10:E11),"","err")</f>
        <v/>
      </c>
      <c r="O9" s="28" t="str">
        <f t="shared" ref="O9:Q9" si="5">IF(F9=SUM(F10:F11),"","err")</f>
        <v/>
      </c>
      <c r="P9" s="28" t="str">
        <f t="shared" si="5"/>
        <v/>
      </c>
      <c r="Q9" s="28" t="str">
        <f t="shared" si="5"/>
        <v/>
      </c>
      <c r="R9" s="28" t="str">
        <f>IF(I9='[1]군구세외 일반회계 '!I9,"","err")</f>
        <v/>
      </c>
    </row>
    <row r="10" spans="2:18" s="29" customFormat="1" ht="20.100000000000001" customHeight="1">
      <c r="B10" s="105"/>
      <c r="C10" s="36" t="s">
        <v>27</v>
      </c>
      <c r="D10" s="36"/>
      <c r="E10" s="30">
        <f>'[1]군구세외 일반회계 '!E10</f>
        <v>0</v>
      </c>
      <c r="F10" s="30" t="str">
        <f>'[1]군구세외 일반회계 '!F10</f>
        <v>0</v>
      </c>
      <c r="G10" s="30" t="str">
        <f>'[1]군구세외 일반회계 '!G10</f>
        <v>0</v>
      </c>
      <c r="H10" s="30" t="str">
        <f>'[1]군구세외 일반회계 '!H10</f>
        <v>0</v>
      </c>
      <c r="I10" s="50">
        <f>F10-G10-H10</f>
        <v>0</v>
      </c>
      <c r="J10" s="51">
        <f t="shared" si="1"/>
        <v>0</v>
      </c>
      <c r="K10" s="51" t="str">
        <f>'[1]군구세외 일반회계 '!K10</f>
        <v>0</v>
      </c>
      <c r="L10" s="52">
        <f t="shared" si="2"/>
        <v>0</v>
      </c>
      <c r="M10" s="53" t="e">
        <f t="shared" si="3"/>
        <v>#DIV/0!</v>
      </c>
      <c r="N10" s="27"/>
      <c r="O10" s="28"/>
      <c r="P10" s="28"/>
      <c r="Q10" s="28"/>
      <c r="R10" s="28" t="str">
        <f>IF(I10='[1]군구세외 일반회계 '!I10,"","err")</f>
        <v/>
      </c>
    </row>
    <row r="11" spans="2:18" s="29" customFormat="1" ht="20.100000000000001" customHeight="1">
      <c r="B11" s="106"/>
      <c r="C11" s="36" t="s">
        <v>28</v>
      </c>
      <c r="D11" s="36"/>
      <c r="E11" s="30">
        <f>'[1]군구세외 일반회계 '!E11</f>
        <v>152265000</v>
      </c>
      <c r="F11" s="30">
        <f>'[1]군구세외 일반회계 '!F11</f>
        <v>131069940</v>
      </c>
      <c r="G11" s="30">
        <f>'[1]군구세외 일반회계 '!G11</f>
        <v>118498780</v>
      </c>
      <c r="H11" s="30">
        <f>'[1]군구세외 일반회계 '!H11</f>
        <v>0</v>
      </c>
      <c r="I11" s="50">
        <f t="shared" ref="I11:I77" si="6">F11-G11-H11</f>
        <v>12571160</v>
      </c>
      <c r="J11" s="51">
        <f t="shared" si="1"/>
        <v>812720</v>
      </c>
      <c r="K11" s="51">
        <f>'[1]군구세외 일반회계 '!K11</f>
        <v>11758440</v>
      </c>
      <c r="L11" s="52">
        <f t="shared" si="2"/>
        <v>77.824043608183104</v>
      </c>
      <c r="M11" s="53">
        <f t="shared" si="3"/>
        <v>90.408815324093382</v>
      </c>
      <c r="N11" s="27"/>
      <c r="O11" s="77" t="str">
        <f>IF(I11=(F11-G11),"","err")</f>
        <v/>
      </c>
      <c r="P11" s="28"/>
      <c r="Q11" s="28"/>
      <c r="R11" s="28" t="str">
        <f>IF(I11='[1]군구세외 일반회계 '!I11,"","err")</f>
        <v/>
      </c>
    </row>
    <row r="12" spans="2:18" s="29" customFormat="1" ht="20.100000000000001" customHeight="1">
      <c r="B12" s="44" t="s">
        <v>29</v>
      </c>
      <c r="C12" s="45"/>
      <c r="D12" s="45"/>
      <c r="E12" s="46">
        <f>SUM(E13:E20)</f>
        <v>2368010000</v>
      </c>
      <c r="F12" s="46">
        <f>SUM(F13:F20)</f>
        <v>1059915840</v>
      </c>
      <c r="G12" s="46">
        <f>SUM(G13:G20)</f>
        <v>791513290</v>
      </c>
      <c r="H12" s="46">
        <f>SUM(H13:H20)</f>
        <v>0</v>
      </c>
      <c r="I12" s="46">
        <f t="shared" si="6"/>
        <v>268402550</v>
      </c>
      <c r="J12" s="47">
        <f t="shared" si="1"/>
        <v>2931020</v>
      </c>
      <c r="K12" s="47">
        <f>SUM(K13:K20)</f>
        <v>265471530</v>
      </c>
      <c r="L12" s="48">
        <f t="shared" si="2"/>
        <v>33.425251160256927</v>
      </c>
      <c r="M12" s="49">
        <f t="shared" si="3"/>
        <v>74.676994165876422</v>
      </c>
      <c r="N12" s="27" t="str">
        <f>IF(E12=SUM(E13:E20),"","err")</f>
        <v/>
      </c>
      <c r="O12" s="28" t="str">
        <f t="shared" ref="O12:Q12" si="7">IF(F12=SUM(F13:F20),"","err")</f>
        <v/>
      </c>
      <c r="P12" s="28" t="str">
        <f t="shared" si="7"/>
        <v/>
      </c>
      <c r="Q12" s="28" t="str">
        <f t="shared" si="7"/>
        <v/>
      </c>
      <c r="R12" s="28" t="str">
        <f>IF(I12='[1]군구세외 일반회계 '!I12,"","err")</f>
        <v/>
      </c>
    </row>
    <row r="13" spans="2:18" s="29" customFormat="1" ht="20.100000000000001" customHeight="1">
      <c r="B13" s="105" t="s">
        <v>0</v>
      </c>
      <c r="C13" s="36" t="s">
        <v>65</v>
      </c>
      <c r="D13" s="36"/>
      <c r="E13" s="30">
        <f>'[1]군구세외 일반회계 '!E13</f>
        <v>1150000000</v>
      </c>
      <c r="F13" s="30">
        <f>'[1]군구세외 일반회계 '!F13</f>
        <v>810472060</v>
      </c>
      <c r="G13" s="30">
        <f>'[1]군구세외 일반회계 '!G13</f>
        <v>585770000</v>
      </c>
      <c r="H13" s="30">
        <f>'[1]군구세외 일반회계 '!H13</f>
        <v>0</v>
      </c>
      <c r="I13" s="50">
        <f t="shared" si="6"/>
        <v>224702060</v>
      </c>
      <c r="J13" s="51">
        <f t="shared" si="1"/>
        <v>743960</v>
      </c>
      <c r="K13" s="51">
        <f>'[1]군구세외 일반회계 '!K13</f>
        <v>223958100</v>
      </c>
      <c r="L13" s="52">
        <f>IF(E13=0,0,+(G13/E13)*100)</f>
        <v>50.936521739130434</v>
      </c>
      <c r="M13" s="53">
        <f t="shared" si="3"/>
        <v>72.275162699624701</v>
      </c>
      <c r="N13" s="27"/>
      <c r="O13" s="28"/>
      <c r="P13" s="28"/>
      <c r="Q13" s="28"/>
      <c r="R13" s="28" t="str">
        <f>IF(I13='[1]군구세외 일반회계 '!I13,"","err")</f>
        <v/>
      </c>
    </row>
    <row r="14" spans="2:18" s="29" customFormat="1" ht="20.100000000000001" customHeight="1">
      <c r="B14" s="97"/>
      <c r="C14" s="36" t="s">
        <v>66</v>
      </c>
      <c r="D14" s="36"/>
      <c r="E14" s="30">
        <f>'[1]군구세외 일반회계 '!E14</f>
        <v>0</v>
      </c>
      <c r="F14" s="30">
        <f>'[1]군구세외 일반회계 '!F14</f>
        <v>0</v>
      </c>
      <c r="G14" s="30">
        <f>'[1]군구세외 일반회계 '!G14</f>
        <v>0</v>
      </c>
      <c r="H14" s="30">
        <f>'[1]군구세외 일반회계 '!H14</f>
        <v>0</v>
      </c>
      <c r="I14" s="50">
        <f t="shared" si="6"/>
        <v>0</v>
      </c>
      <c r="J14" s="51">
        <f t="shared" si="1"/>
        <v>0</v>
      </c>
      <c r="K14" s="51">
        <f>'[1]군구세외 일반회계 '!K14</f>
        <v>0</v>
      </c>
      <c r="L14" s="52">
        <f t="shared" si="2"/>
        <v>0</v>
      </c>
      <c r="M14" s="53">
        <f t="shared" si="3"/>
        <v>0</v>
      </c>
      <c r="N14" s="27"/>
      <c r="O14" s="28"/>
      <c r="P14" s="28"/>
      <c r="Q14" s="28"/>
      <c r="R14" s="28" t="str">
        <f>IF(I14='[1]군구세외 일반회계 '!I14,"","err")</f>
        <v/>
      </c>
    </row>
    <row r="15" spans="2:18" s="29" customFormat="1" ht="20.100000000000001" customHeight="1">
      <c r="B15" s="97"/>
      <c r="C15" s="36" t="s">
        <v>7</v>
      </c>
      <c r="D15" s="36"/>
      <c r="E15" s="30">
        <f>'[1]군구세외 일반회계 '!E15</f>
        <v>0</v>
      </c>
      <c r="F15" s="30">
        <f>'[1]군구세외 일반회계 '!F15</f>
        <v>0</v>
      </c>
      <c r="G15" s="30">
        <f>'[1]군구세외 일반회계 '!G15</f>
        <v>0</v>
      </c>
      <c r="H15" s="30">
        <f>'[1]군구세외 일반회계 '!H15</f>
        <v>0</v>
      </c>
      <c r="I15" s="50">
        <f t="shared" si="6"/>
        <v>0</v>
      </c>
      <c r="J15" s="51">
        <f t="shared" si="1"/>
        <v>0</v>
      </c>
      <c r="K15" s="51">
        <f>'[1]군구세외 일반회계 '!K15</f>
        <v>0</v>
      </c>
      <c r="L15" s="52">
        <f t="shared" si="2"/>
        <v>0</v>
      </c>
      <c r="M15" s="53">
        <f t="shared" si="3"/>
        <v>0</v>
      </c>
      <c r="N15" s="27"/>
      <c r="O15" s="28"/>
      <c r="P15" s="28"/>
      <c r="Q15" s="28"/>
      <c r="R15" s="28" t="str">
        <f>IF(I15='[1]군구세외 일반회계 '!I15,"","err")</f>
        <v/>
      </c>
    </row>
    <row r="16" spans="2:18" s="29" customFormat="1" ht="20.100000000000001" customHeight="1">
      <c r="B16" s="97"/>
      <c r="C16" s="36" t="s">
        <v>8</v>
      </c>
      <c r="D16" s="36"/>
      <c r="E16" s="30">
        <f>'[1]군구세외 일반회계 '!E16</f>
        <v>0</v>
      </c>
      <c r="F16" s="30">
        <f>'[1]군구세외 일반회계 '!F16</f>
        <v>0</v>
      </c>
      <c r="G16" s="30">
        <f>'[1]군구세외 일반회계 '!G16</f>
        <v>0</v>
      </c>
      <c r="H16" s="30">
        <f>'[1]군구세외 일반회계 '!H16</f>
        <v>0</v>
      </c>
      <c r="I16" s="50">
        <f t="shared" si="6"/>
        <v>0</v>
      </c>
      <c r="J16" s="51">
        <f t="shared" si="1"/>
        <v>0</v>
      </c>
      <c r="K16" s="51">
        <f>'[1]군구세외 일반회계 '!K16</f>
        <v>0</v>
      </c>
      <c r="L16" s="52">
        <f t="shared" si="2"/>
        <v>0</v>
      </c>
      <c r="M16" s="53">
        <f t="shared" si="3"/>
        <v>0</v>
      </c>
      <c r="N16" s="27"/>
      <c r="O16" s="28"/>
      <c r="P16" s="28"/>
      <c r="Q16" s="28"/>
      <c r="R16" s="28" t="str">
        <f>IF(I16='[1]군구세외 일반회계 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일반회계 '!E17</f>
        <v>0</v>
      </c>
      <c r="F17" s="30">
        <f>'[1]군구세외 일반회계 '!F17</f>
        <v>0</v>
      </c>
      <c r="G17" s="30">
        <f>'[1]군구세외 일반회계 '!G17</f>
        <v>0</v>
      </c>
      <c r="H17" s="30">
        <f>'[1]군구세외 일반회계 '!H17</f>
        <v>0</v>
      </c>
      <c r="I17" s="50">
        <f t="shared" si="6"/>
        <v>0</v>
      </c>
      <c r="J17" s="51">
        <f t="shared" si="1"/>
        <v>0</v>
      </c>
      <c r="K17" s="51">
        <f>'[1]군구세외 일반회계 '!K17</f>
        <v>0</v>
      </c>
      <c r="L17" s="52">
        <f t="shared" si="2"/>
        <v>0</v>
      </c>
      <c r="M17" s="53">
        <f t="shared" si="3"/>
        <v>0</v>
      </c>
      <c r="N17" s="27"/>
      <c r="O17" s="28"/>
      <c r="P17" s="28"/>
      <c r="Q17" s="28"/>
      <c r="R17" s="28" t="str">
        <f>IF(I17='[1]군구세외 일반회계 '!I17,"","err")</f>
        <v/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일반회계 '!E18</f>
        <v>0</v>
      </c>
      <c r="F18" s="30">
        <f>'[1]군구세외 일반회계 '!F18</f>
        <v>0</v>
      </c>
      <c r="G18" s="30">
        <f>'[1]군구세외 일반회계 '!G18</f>
        <v>0</v>
      </c>
      <c r="H18" s="30">
        <f>'[1]군구세외 일반회계 '!H18</f>
        <v>0</v>
      </c>
      <c r="I18" s="50">
        <f t="shared" si="6"/>
        <v>0</v>
      </c>
      <c r="J18" s="51">
        <f t="shared" si="1"/>
        <v>0</v>
      </c>
      <c r="K18" s="51">
        <f>'[1]군구세외 일반회계 '!K18</f>
        <v>0</v>
      </c>
      <c r="L18" s="52">
        <f t="shared" si="2"/>
        <v>0</v>
      </c>
      <c r="M18" s="53">
        <f>IF(F18=0,0,+(G18/F18)*100)</f>
        <v>0</v>
      </c>
      <c r="N18" s="27"/>
      <c r="O18" s="28"/>
      <c r="P18" s="28"/>
      <c r="Q18" s="28"/>
      <c r="R18" s="28" t="str">
        <f>IF(I18='[1]군구세외 일반회계 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일반회계 '!E19</f>
        <v>0</v>
      </c>
      <c r="F19" s="30">
        <f>'[1]군구세외 일반회계 '!F19</f>
        <v>0</v>
      </c>
      <c r="G19" s="30">
        <f>'[1]군구세외 일반회계 '!G19</f>
        <v>0</v>
      </c>
      <c r="H19" s="30">
        <f>'[1]군구세외 일반회계 '!H19</f>
        <v>0</v>
      </c>
      <c r="I19" s="50">
        <f>F19-G19-H19</f>
        <v>0</v>
      </c>
      <c r="J19" s="51">
        <f t="shared" si="1"/>
        <v>0</v>
      </c>
      <c r="K19" s="51">
        <f>'[1]군구세외 일반회계 '!K19</f>
        <v>0</v>
      </c>
      <c r="L19" s="52">
        <f t="shared" si="2"/>
        <v>0</v>
      </c>
      <c r="M19" s="53">
        <f t="shared" si="3"/>
        <v>0</v>
      </c>
      <c r="N19" s="27"/>
      <c r="O19" s="28"/>
      <c r="P19" s="28"/>
      <c r="Q19" s="28"/>
      <c r="R19" s="28" t="str">
        <f>IF(I19='[1]군구세외 일반회계 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일반회계 '!E20</f>
        <v>1218010000</v>
      </c>
      <c r="F20" s="30">
        <f>'[1]군구세외 일반회계 '!F20</f>
        <v>249443780</v>
      </c>
      <c r="G20" s="30">
        <f>'[1]군구세외 일반회계 '!G20</f>
        <v>205743290</v>
      </c>
      <c r="H20" s="30">
        <f>'[1]군구세외 일반회계 '!H20</f>
        <v>0</v>
      </c>
      <c r="I20" s="50">
        <f t="shared" si="6"/>
        <v>43700490</v>
      </c>
      <c r="J20" s="51">
        <f t="shared" si="1"/>
        <v>2187060</v>
      </c>
      <c r="K20" s="51">
        <f>'[1]군구세외 일반회계 '!K20</f>
        <v>41513430</v>
      </c>
      <c r="L20" s="52">
        <f t="shared" si="2"/>
        <v>16.891757046329669</v>
      </c>
      <c r="M20" s="53">
        <f t="shared" si="3"/>
        <v>82.480825940017425</v>
      </c>
      <c r="N20" s="27"/>
      <c r="O20" s="28"/>
      <c r="P20" s="28"/>
      <c r="Q20" s="28"/>
      <c r="R20" s="28" t="str">
        <f>IF(I20='[1]군구세외 일반회계 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10979500000</v>
      </c>
      <c r="F21" s="46">
        <f>SUM(F22:F25)</f>
        <v>1919297290</v>
      </c>
      <c r="G21" s="46">
        <f>SUM(G22:G25)</f>
        <v>1872194100</v>
      </c>
      <c r="H21" s="46">
        <f>SUM(H22:H25)</f>
        <v>0</v>
      </c>
      <c r="I21" s="46">
        <f t="shared" si="6"/>
        <v>47103190</v>
      </c>
      <c r="J21" s="47">
        <f t="shared" si="1"/>
        <v>136460</v>
      </c>
      <c r="K21" s="47">
        <f>SUM(K22:K25)</f>
        <v>46966730</v>
      </c>
      <c r="L21" s="48">
        <f t="shared" si="2"/>
        <v>17.051724577621933</v>
      </c>
      <c r="M21" s="49">
        <f t="shared" si="3"/>
        <v>97.545810633640812</v>
      </c>
      <c r="N21" s="27" t="str">
        <f>IF(E21=SUM(E22:E25),"","err")</f>
        <v/>
      </c>
      <c r="O21" s="28" t="str">
        <f t="shared" ref="O21:Q21" si="8">IF(F21=SUM(F22:F25),"","err")</f>
        <v/>
      </c>
      <c r="P21" s="28" t="str">
        <f t="shared" si="8"/>
        <v/>
      </c>
      <c r="Q21" s="28" t="str">
        <f t="shared" si="8"/>
        <v/>
      </c>
      <c r="R21" s="28" t="str">
        <f>IF(I21='[1]군구세외 일반회계 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일반회계 '!E22</f>
        <v>1900000000</v>
      </c>
      <c r="F22" s="30">
        <f>'[1]군구세외 일반회계 '!F22</f>
        <v>310724520</v>
      </c>
      <c r="G22" s="30">
        <f>'[1]군구세외 일반회계 '!G22</f>
        <v>298839870</v>
      </c>
      <c r="H22" s="30">
        <f>'[1]군구세외 일반회계 '!H22</f>
        <v>0</v>
      </c>
      <c r="I22" s="50">
        <f t="shared" si="6"/>
        <v>11884650</v>
      </c>
      <c r="J22" s="51">
        <f t="shared" si="1"/>
        <v>0</v>
      </c>
      <c r="K22" s="51">
        <f>'[1]군구세외 일반회계 '!K22</f>
        <v>11884650</v>
      </c>
      <c r="L22" s="52">
        <f t="shared" si="2"/>
        <v>15.728414210526315</v>
      </c>
      <c r="M22" s="53">
        <f t="shared" si="3"/>
        <v>96.175181154033169</v>
      </c>
      <c r="N22" s="27"/>
      <c r="O22" s="28"/>
      <c r="P22" s="28"/>
      <c r="Q22" s="28"/>
      <c r="R22" s="28" t="str">
        <f>IF(I22='[1]군구세외 일반회계 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일반회계 '!E23</f>
        <v>7700000000</v>
      </c>
      <c r="F23" s="30">
        <f>'[1]군구세외 일반회계 '!F23</f>
        <v>1385918560</v>
      </c>
      <c r="G23" s="30">
        <f>'[1]군구세외 일반회계 '!G23</f>
        <v>1353660210</v>
      </c>
      <c r="H23" s="30">
        <f>'[1]군구세외 일반회계 '!H23</f>
        <v>0</v>
      </c>
      <c r="I23" s="50">
        <f t="shared" si="6"/>
        <v>32258350</v>
      </c>
      <c r="J23" s="51">
        <f t="shared" si="1"/>
        <v>0</v>
      </c>
      <c r="K23" s="51">
        <f>'[1]군구세외 일반회계 '!K23</f>
        <v>32258350</v>
      </c>
      <c r="L23" s="52">
        <f t="shared" si="2"/>
        <v>17.580002727272728</v>
      </c>
      <c r="M23" s="53">
        <f t="shared" si="3"/>
        <v>97.672420953796873</v>
      </c>
      <c r="N23" s="27"/>
      <c r="O23" s="28"/>
      <c r="P23" s="28"/>
      <c r="Q23" s="28"/>
      <c r="R23" s="28" t="str">
        <f>IF(I23='[1]군구세외 일반회계 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일반회계 '!E24</f>
        <v>0</v>
      </c>
      <c r="F24" s="30">
        <f>'[1]군구세외 일반회계 '!F24</f>
        <v>0</v>
      </c>
      <c r="G24" s="30">
        <f>'[1]군구세외 일반회계 '!G24</f>
        <v>0</v>
      </c>
      <c r="H24" s="30">
        <f>'[1]군구세외 일반회계 '!H24</f>
        <v>0</v>
      </c>
      <c r="I24" s="50">
        <f t="shared" si="6"/>
        <v>0</v>
      </c>
      <c r="J24" s="51">
        <f t="shared" si="1"/>
        <v>0</v>
      </c>
      <c r="K24" s="51">
        <f>'[1]군구세외 일반회계 '!K24</f>
        <v>0</v>
      </c>
      <c r="L24" s="52">
        <f t="shared" si="2"/>
        <v>0</v>
      </c>
      <c r="M24" s="53">
        <f t="shared" si="3"/>
        <v>0</v>
      </c>
      <c r="N24" s="27"/>
      <c r="O24" s="28"/>
      <c r="P24" s="28"/>
      <c r="Q24" s="28"/>
      <c r="R24" s="28" t="str">
        <f>IF(I24='[1]군구세외 일반회계 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일반회계 '!E25</f>
        <v>1379500000</v>
      </c>
      <c r="F25" s="30">
        <f>'[1]군구세외 일반회계 '!F25</f>
        <v>222654210</v>
      </c>
      <c r="G25" s="30">
        <f>'[1]군구세외 일반회계 '!G25</f>
        <v>219694020</v>
      </c>
      <c r="H25" s="30">
        <f>'[1]군구세외 일반회계 '!H25</f>
        <v>0</v>
      </c>
      <c r="I25" s="50">
        <f t="shared" si="6"/>
        <v>2960190</v>
      </c>
      <c r="J25" s="51">
        <f t="shared" si="1"/>
        <v>136460</v>
      </c>
      <c r="K25" s="51">
        <f>'[1]군구세외 일반회계 '!K25</f>
        <v>2823730</v>
      </c>
      <c r="L25" s="52">
        <f t="shared" si="2"/>
        <v>15.925626676332005</v>
      </c>
      <c r="M25" s="53">
        <f t="shared" si="3"/>
        <v>98.670498976866412</v>
      </c>
      <c r="N25" s="27"/>
      <c r="O25" s="28"/>
      <c r="P25" s="28"/>
      <c r="Q25" s="28"/>
      <c r="R25" s="28" t="str">
        <f>IF(I25='[1]군구세외 일반회계 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327241000</v>
      </c>
      <c r="F26" s="46">
        <f>SUM(F27:F35)</f>
        <v>59363160</v>
      </c>
      <c r="G26" s="46">
        <f>SUM(G27:G35)</f>
        <v>59351660</v>
      </c>
      <c r="H26" s="46">
        <f>SUM(H27:H35)</f>
        <v>0</v>
      </c>
      <c r="I26" s="46">
        <f t="shared" si="6"/>
        <v>11500</v>
      </c>
      <c r="J26" s="47">
        <f t="shared" si="1"/>
        <v>0</v>
      </c>
      <c r="K26" s="47">
        <f>SUM(K27:K35)</f>
        <v>11500</v>
      </c>
      <c r="L26" s="48">
        <f t="shared" si="2"/>
        <v>18.136987724643305</v>
      </c>
      <c r="M26" s="49">
        <f t="shared" si="3"/>
        <v>99.980627715910003</v>
      </c>
      <c r="N26" s="27" t="str">
        <f>IF(E26=SUM(E27:E35),"","err")</f>
        <v/>
      </c>
      <c r="O26" s="28" t="str">
        <f t="shared" ref="O26:Q26" si="9">IF(F26=SUM(F27:F35),"","err")</f>
        <v/>
      </c>
      <c r="P26" s="28" t="str">
        <f t="shared" si="9"/>
        <v/>
      </c>
      <c r="Q26" s="28" t="str">
        <f t="shared" si="9"/>
        <v/>
      </c>
      <c r="R26" s="28" t="str">
        <f>IF(I26='[1]군구세외 일반회계 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일반회계 '!E27</f>
        <v>0</v>
      </c>
      <c r="F27" s="30">
        <f>'[1]군구세외 일반회계 '!F27</f>
        <v>0</v>
      </c>
      <c r="G27" s="30">
        <f>'[1]군구세외 일반회계 '!G27</f>
        <v>0</v>
      </c>
      <c r="H27" s="30">
        <f>'[1]군구세외 일반회계 '!H27</f>
        <v>0</v>
      </c>
      <c r="I27" s="50">
        <f t="shared" si="6"/>
        <v>0</v>
      </c>
      <c r="J27" s="51">
        <f t="shared" si="1"/>
        <v>0</v>
      </c>
      <c r="K27" s="51">
        <f>'[1]군구세외 일반회계 '!K27</f>
        <v>0</v>
      </c>
      <c r="L27" s="52">
        <f t="shared" si="2"/>
        <v>0</v>
      </c>
      <c r="M27" s="53">
        <f t="shared" si="3"/>
        <v>0</v>
      </c>
      <c r="N27" s="27"/>
      <c r="O27" s="28"/>
      <c r="P27" s="28"/>
      <c r="Q27" s="28"/>
      <c r="R27" s="28" t="str">
        <f>IF(I27='[1]군구세외 일반회계 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일반회계 '!E28</f>
        <v>0</v>
      </c>
      <c r="F28" s="30">
        <f>'[1]군구세외 일반회계 '!F28</f>
        <v>0</v>
      </c>
      <c r="G28" s="30">
        <f>'[1]군구세외 일반회계 '!G28</f>
        <v>0</v>
      </c>
      <c r="H28" s="30">
        <f>'[1]군구세외 일반회계 '!H28</f>
        <v>0</v>
      </c>
      <c r="I28" s="50">
        <f t="shared" si="6"/>
        <v>0</v>
      </c>
      <c r="J28" s="51">
        <f t="shared" si="1"/>
        <v>0</v>
      </c>
      <c r="K28" s="51">
        <f>'[1]군구세외 일반회계 '!K28</f>
        <v>0</v>
      </c>
      <c r="L28" s="52">
        <f t="shared" si="2"/>
        <v>0</v>
      </c>
      <c r="M28" s="53">
        <f t="shared" si="3"/>
        <v>0</v>
      </c>
      <c r="N28" s="27"/>
      <c r="O28" s="28"/>
      <c r="P28" s="28"/>
      <c r="Q28" s="28"/>
      <c r="R28" s="28" t="str">
        <f>IF(I28='[1]군구세외 일반회계 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일반회계 '!E29</f>
        <v>0</v>
      </c>
      <c r="F29" s="30">
        <f>'[1]군구세외 일반회계 '!F29</f>
        <v>0</v>
      </c>
      <c r="G29" s="30">
        <f>'[1]군구세외 일반회계 '!G29</f>
        <v>0</v>
      </c>
      <c r="H29" s="30">
        <f>'[1]군구세외 일반회계 '!H29</f>
        <v>0</v>
      </c>
      <c r="I29" s="50">
        <f t="shared" si="6"/>
        <v>0</v>
      </c>
      <c r="J29" s="51">
        <f t="shared" si="1"/>
        <v>0</v>
      </c>
      <c r="K29" s="51">
        <f>'[1]군구세외 일반회계 '!K29</f>
        <v>0</v>
      </c>
      <c r="L29" s="52">
        <f t="shared" si="2"/>
        <v>0</v>
      </c>
      <c r="M29" s="53">
        <f t="shared" si="3"/>
        <v>0</v>
      </c>
      <c r="N29" s="27"/>
      <c r="O29" s="28"/>
      <c r="P29" s="28"/>
      <c r="Q29" s="28"/>
      <c r="R29" s="28" t="str">
        <f>IF(I29='[1]군구세외 일반회계 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일반회계 '!E30</f>
        <v>0</v>
      </c>
      <c r="F30" s="30">
        <f>'[1]군구세외 일반회계 '!F30</f>
        <v>0</v>
      </c>
      <c r="G30" s="30">
        <f>'[1]군구세외 일반회계 '!G30</f>
        <v>0</v>
      </c>
      <c r="H30" s="30">
        <f>'[1]군구세외 일반회계 '!H30</f>
        <v>0</v>
      </c>
      <c r="I30" s="50">
        <f t="shared" si="6"/>
        <v>0</v>
      </c>
      <c r="J30" s="51">
        <f t="shared" si="1"/>
        <v>0</v>
      </c>
      <c r="K30" s="51">
        <f>'[1]군구세외 일반회계 '!K30</f>
        <v>0</v>
      </c>
      <c r="L30" s="52">
        <f t="shared" si="2"/>
        <v>0</v>
      </c>
      <c r="M30" s="53">
        <f t="shared" si="3"/>
        <v>0</v>
      </c>
      <c r="N30" s="27"/>
      <c r="O30" s="28"/>
      <c r="P30" s="28"/>
      <c r="Q30" s="28"/>
      <c r="R30" s="28" t="str">
        <f>IF(I30='[1]군구세외 일반회계 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일반회계 '!E31</f>
        <v>0</v>
      </c>
      <c r="F31" s="30">
        <f>'[1]군구세외 일반회계 '!F31</f>
        <v>0</v>
      </c>
      <c r="G31" s="30">
        <f>'[1]군구세외 일반회계 '!G31</f>
        <v>0</v>
      </c>
      <c r="H31" s="30">
        <f>'[1]군구세외 일반회계 '!H31</f>
        <v>0</v>
      </c>
      <c r="I31" s="50">
        <f t="shared" si="6"/>
        <v>0</v>
      </c>
      <c r="J31" s="51">
        <f t="shared" si="1"/>
        <v>0</v>
      </c>
      <c r="K31" s="51">
        <f>'[1]군구세외 일반회계 '!K31</f>
        <v>0</v>
      </c>
      <c r="L31" s="52">
        <f t="shared" si="2"/>
        <v>0</v>
      </c>
      <c r="M31" s="53">
        <f t="shared" si="3"/>
        <v>0</v>
      </c>
      <c r="N31" s="27"/>
      <c r="O31" s="28"/>
      <c r="P31" s="28"/>
      <c r="Q31" s="28"/>
      <c r="R31" s="28" t="str">
        <f>IF(I31='[1]군구세외 일반회계 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일반회계 '!E32</f>
        <v>0</v>
      </c>
      <c r="F32" s="30">
        <f>'[1]군구세외 일반회계 '!F32</f>
        <v>0</v>
      </c>
      <c r="G32" s="30">
        <f>'[1]군구세외 일반회계 '!G32</f>
        <v>0</v>
      </c>
      <c r="H32" s="30">
        <f>'[1]군구세외 일반회계 '!H32</f>
        <v>0</v>
      </c>
      <c r="I32" s="50">
        <f t="shared" si="6"/>
        <v>0</v>
      </c>
      <c r="J32" s="51">
        <f t="shared" si="1"/>
        <v>0</v>
      </c>
      <c r="K32" s="51">
        <f>'[1]군구세외 일반회계 '!K32</f>
        <v>0</v>
      </c>
      <c r="L32" s="52">
        <f t="shared" si="2"/>
        <v>0</v>
      </c>
      <c r="M32" s="53">
        <f t="shared" si="3"/>
        <v>0</v>
      </c>
      <c r="N32" s="27"/>
      <c r="O32" s="28"/>
      <c r="P32" s="28"/>
      <c r="Q32" s="28"/>
      <c r="R32" s="28" t="str">
        <f>IF(I32='[1]군구세외 일반회계 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일반회계 '!E33</f>
        <v>0</v>
      </c>
      <c r="F33" s="30">
        <f>'[1]군구세외 일반회계 '!F33</f>
        <v>0</v>
      </c>
      <c r="G33" s="30">
        <f>'[1]군구세외 일반회계 '!G33</f>
        <v>0</v>
      </c>
      <c r="H33" s="30">
        <f>'[1]군구세외 일반회계 '!H33</f>
        <v>0</v>
      </c>
      <c r="I33" s="50">
        <f t="shared" si="6"/>
        <v>0</v>
      </c>
      <c r="J33" s="51">
        <f t="shared" si="1"/>
        <v>0</v>
      </c>
      <c r="K33" s="51">
        <f>'[1]군구세외 일반회계 '!K33</f>
        <v>0</v>
      </c>
      <c r="L33" s="52">
        <f t="shared" si="2"/>
        <v>0</v>
      </c>
      <c r="M33" s="53">
        <f t="shared" si="3"/>
        <v>0</v>
      </c>
      <c r="N33" s="27"/>
      <c r="O33" s="28"/>
      <c r="P33" s="28"/>
      <c r="Q33" s="28"/>
      <c r="R33" s="28" t="str">
        <f>IF(I33='[1]군구세외 일반회계 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일반회계 '!E34</f>
        <v>327241000</v>
      </c>
      <c r="F34" s="30">
        <f>'[1]군구세외 일반회계 '!F34</f>
        <v>59363160</v>
      </c>
      <c r="G34" s="30">
        <f>'[1]군구세외 일반회계 '!G34</f>
        <v>59351660</v>
      </c>
      <c r="H34" s="30">
        <f>'[1]군구세외 일반회계 '!H34</f>
        <v>0</v>
      </c>
      <c r="I34" s="50">
        <f t="shared" si="6"/>
        <v>11500</v>
      </c>
      <c r="J34" s="51">
        <f t="shared" si="1"/>
        <v>0</v>
      </c>
      <c r="K34" s="51">
        <f>'[1]군구세외 일반회계 '!K34</f>
        <v>11500</v>
      </c>
      <c r="L34" s="52">
        <f t="shared" si="2"/>
        <v>18.136987724643305</v>
      </c>
      <c r="M34" s="53">
        <f t="shared" si="3"/>
        <v>99.980627715910003</v>
      </c>
      <c r="N34" s="27"/>
      <c r="O34" s="28"/>
      <c r="P34" s="28"/>
      <c r="Q34" s="28"/>
      <c r="R34" s="28" t="str">
        <f>IF(I34='[1]군구세외 일반회계 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일반회계 '!E35</f>
        <v>0</v>
      </c>
      <c r="F35" s="30">
        <f>'[1]군구세외 일반회계 '!F35</f>
        <v>0</v>
      </c>
      <c r="G35" s="30">
        <f>'[1]군구세외 일반회계 '!G35</f>
        <v>0</v>
      </c>
      <c r="H35" s="30">
        <f>'[1]군구세외 일반회계 '!H35</f>
        <v>0</v>
      </c>
      <c r="I35" s="50">
        <f t="shared" si="6"/>
        <v>0</v>
      </c>
      <c r="J35" s="51">
        <f t="shared" si="1"/>
        <v>0</v>
      </c>
      <c r="K35" s="51">
        <f>'[1]군구세외 일반회계 '!K35</f>
        <v>0</v>
      </c>
      <c r="L35" s="52">
        <f t="shared" si="2"/>
        <v>0</v>
      </c>
      <c r="M35" s="53">
        <f t="shared" si="3"/>
        <v>0</v>
      </c>
      <c r="N35" s="27"/>
      <c r="O35" s="28"/>
      <c r="P35" s="28"/>
      <c r="Q35" s="28"/>
      <c r="R35" s="28" t="str">
        <f>IF(I35='[1]군구세외 일반회계 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8627530000</v>
      </c>
      <c r="F36" s="46">
        <f>SUM(F37:F40)</f>
        <v>4988798000</v>
      </c>
      <c r="G36" s="46">
        <f>SUM(G37:G40)</f>
        <v>4988798000</v>
      </c>
      <c r="H36" s="46">
        <f>SUM(H37:H40)</f>
        <v>0</v>
      </c>
      <c r="I36" s="46">
        <f t="shared" si="6"/>
        <v>0</v>
      </c>
      <c r="J36" s="47">
        <f t="shared" si="1"/>
        <v>0</v>
      </c>
      <c r="K36" s="47">
        <f>SUM(K37:K40)</f>
        <v>0</v>
      </c>
      <c r="L36" s="48">
        <f t="shared" si="2"/>
        <v>57.824174474038337</v>
      </c>
      <c r="M36" s="49">
        <f t="shared" si="3"/>
        <v>100</v>
      </c>
      <c r="N36" s="27" t="str">
        <f>IF(E36=SUM(E37:E40),"","err")</f>
        <v/>
      </c>
      <c r="O36" s="28" t="str">
        <f t="shared" ref="O36:Q36" si="10">IF(F36=SUM(F37:F40),"","err")</f>
        <v/>
      </c>
      <c r="P36" s="28" t="str">
        <f t="shared" si="10"/>
        <v/>
      </c>
      <c r="Q36" s="28" t="str">
        <f t="shared" si="10"/>
        <v/>
      </c>
      <c r="R36" s="28" t="str">
        <f>IF(I36='[1]군구세외 일반회계 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일반회계 '!E37</f>
        <v>6900000000</v>
      </c>
      <c r="F37" s="30">
        <f>'[1]군구세외 일반회계 '!F37</f>
        <v>4988798000</v>
      </c>
      <c r="G37" s="30">
        <f>'[1]군구세외 일반회계 '!G37</f>
        <v>4988798000</v>
      </c>
      <c r="H37" s="30">
        <f>'[1]군구세외 일반회계 '!H37</f>
        <v>0</v>
      </c>
      <c r="I37" s="50">
        <f t="shared" si="6"/>
        <v>0</v>
      </c>
      <c r="J37" s="51">
        <f t="shared" si="1"/>
        <v>0</v>
      </c>
      <c r="K37" s="51">
        <f>'[1]군구세외 일반회계 '!K37</f>
        <v>0</v>
      </c>
      <c r="L37" s="52">
        <f t="shared" si="2"/>
        <v>72.301420289855074</v>
      </c>
      <c r="M37" s="53">
        <f t="shared" si="3"/>
        <v>100</v>
      </c>
      <c r="N37" s="27"/>
      <c r="O37" s="28"/>
      <c r="P37" s="28"/>
      <c r="Q37" s="28"/>
      <c r="R37" s="28" t="str">
        <f>IF(I37='[1]군구세외 일반회계 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일반회계 '!E38</f>
        <v>700000000</v>
      </c>
      <c r="F38" s="30">
        <f>'[1]군구세외 일반회계 '!F38</f>
        <v>0</v>
      </c>
      <c r="G38" s="30">
        <f>'[1]군구세외 일반회계 '!G38</f>
        <v>0</v>
      </c>
      <c r="H38" s="30">
        <f>'[1]군구세외 일반회계 '!H38</f>
        <v>0</v>
      </c>
      <c r="I38" s="50">
        <f t="shared" si="6"/>
        <v>0</v>
      </c>
      <c r="J38" s="51">
        <f t="shared" si="1"/>
        <v>0</v>
      </c>
      <c r="K38" s="51">
        <f>'[1]군구세외 일반회계 '!K38</f>
        <v>0</v>
      </c>
      <c r="L38" s="52">
        <f t="shared" si="2"/>
        <v>0</v>
      </c>
      <c r="M38" s="53">
        <f t="shared" si="3"/>
        <v>0</v>
      </c>
      <c r="N38" s="27"/>
      <c r="O38" s="28"/>
      <c r="P38" s="28"/>
      <c r="Q38" s="28"/>
      <c r="R38" s="28" t="str">
        <f>IF(I38='[1]군구세외 일반회계 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일반회계 '!E39</f>
        <v>0</v>
      </c>
      <c r="F39" s="30">
        <f>'[1]군구세외 일반회계 '!F39</f>
        <v>0</v>
      </c>
      <c r="G39" s="30">
        <f>'[1]군구세외 일반회계 '!G39</f>
        <v>0</v>
      </c>
      <c r="H39" s="30">
        <f>'[1]군구세외 일반회계 '!H39</f>
        <v>0</v>
      </c>
      <c r="I39" s="50">
        <f t="shared" si="6"/>
        <v>0</v>
      </c>
      <c r="J39" s="51">
        <f t="shared" si="1"/>
        <v>0</v>
      </c>
      <c r="K39" s="51">
        <f>'[1]군구세외 일반회계 '!K39</f>
        <v>0</v>
      </c>
      <c r="L39" s="52">
        <f t="shared" si="2"/>
        <v>0</v>
      </c>
      <c r="M39" s="53">
        <f t="shared" si="3"/>
        <v>0</v>
      </c>
      <c r="N39" s="27"/>
      <c r="O39" s="28"/>
      <c r="P39" s="28"/>
      <c r="Q39" s="28"/>
      <c r="R39" s="28" t="str">
        <f>IF(I39='[1]군구세외 일반회계 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일반회계 '!E40</f>
        <v>1027530000</v>
      </c>
      <c r="F40" s="30">
        <f>'[1]군구세외 일반회계 '!F40</f>
        <v>0</v>
      </c>
      <c r="G40" s="30">
        <f>'[1]군구세외 일반회계 '!G40</f>
        <v>0</v>
      </c>
      <c r="H40" s="30">
        <f>'[1]군구세외 일반회계 '!H40</f>
        <v>0</v>
      </c>
      <c r="I40" s="50">
        <f t="shared" si="6"/>
        <v>0</v>
      </c>
      <c r="J40" s="51">
        <f t="shared" si="1"/>
        <v>0</v>
      </c>
      <c r="K40" s="51">
        <f>'[1]군구세외 일반회계 '!K40</f>
        <v>0</v>
      </c>
      <c r="L40" s="52">
        <f t="shared" si="2"/>
        <v>0</v>
      </c>
      <c r="M40" s="53">
        <f t="shared" si="3"/>
        <v>0</v>
      </c>
      <c r="N40" s="27"/>
      <c r="O40" s="28"/>
      <c r="P40" s="28"/>
      <c r="Q40" s="28"/>
      <c r="R40" s="28" t="str">
        <f>IF(I40='[1]군구세외 일반회계 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1429000000</v>
      </c>
      <c r="F41" s="46">
        <f>SUM(F42:F47)</f>
        <v>401923596</v>
      </c>
      <c r="G41" s="46">
        <f>SUM(G42:G47)</f>
        <v>401923596</v>
      </c>
      <c r="H41" s="46">
        <f>SUM(H42:H47)</f>
        <v>0</v>
      </c>
      <c r="I41" s="46">
        <f>F41-G41-H41</f>
        <v>0</v>
      </c>
      <c r="J41" s="47">
        <f t="shared" si="1"/>
        <v>0</v>
      </c>
      <c r="K41" s="47">
        <f>SUM(K42:K47)</f>
        <v>0</v>
      </c>
      <c r="L41" s="48">
        <f t="shared" si="2"/>
        <v>28.126213855843247</v>
      </c>
      <c r="M41" s="49">
        <f t="shared" si="3"/>
        <v>100</v>
      </c>
      <c r="N41" s="27" t="str">
        <f>IF(E41=SUM(E42:E47),"","err")</f>
        <v/>
      </c>
      <c r="O41" s="28" t="str">
        <f t="shared" ref="O41:Q41" si="11">IF(F41=SUM(F42:F47),"","err")</f>
        <v/>
      </c>
      <c r="P41" s="28" t="str">
        <f t="shared" si="11"/>
        <v/>
      </c>
      <c r="Q41" s="28" t="str">
        <f t="shared" si="11"/>
        <v/>
      </c>
      <c r="R41" s="28" t="str">
        <f>IF(I41='[1]군구세외 일반회계 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일반회계 '!E42</f>
        <v>1329000000</v>
      </c>
      <c r="F42" s="30">
        <f>'[1]군구세외 일반회계 '!F42</f>
        <v>386808948</v>
      </c>
      <c r="G42" s="30">
        <f>'[1]군구세외 일반회계 '!G42</f>
        <v>386808948</v>
      </c>
      <c r="H42" s="30">
        <f>'[1]군구세외 일반회계 '!H42</f>
        <v>0</v>
      </c>
      <c r="I42" s="50">
        <f t="shared" si="6"/>
        <v>0</v>
      </c>
      <c r="J42" s="51">
        <f t="shared" si="1"/>
        <v>0</v>
      </c>
      <c r="K42" s="51">
        <f>'[1]군구세외 일반회계 '!K42</f>
        <v>0</v>
      </c>
      <c r="L42" s="52">
        <f t="shared" si="2"/>
        <v>29.105263205417607</v>
      </c>
      <c r="M42" s="53">
        <f t="shared" si="3"/>
        <v>100</v>
      </c>
      <c r="N42" s="27"/>
      <c r="O42" s="28"/>
      <c r="P42" s="28"/>
      <c r="Q42" s="28"/>
      <c r="R42" s="28" t="str">
        <f>IF(I42='[1]군구세외 일반회계 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일반회계 '!E43</f>
        <v>0</v>
      </c>
      <c r="F43" s="30">
        <f>'[1]군구세외 일반회계 '!F43</f>
        <v>0</v>
      </c>
      <c r="G43" s="30">
        <f>'[1]군구세외 일반회계 '!G43</f>
        <v>0</v>
      </c>
      <c r="H43" s="30">
        <f>'[1]군구세외 일반회계 '!H43</f>
        <v>0</v>
      </c>
      <c r="I43" s="50">
        <f t="shared" si="6"/>
        <v>0</v>
      </c>
      <c r="J43" s="51">
        <f t="shared" si="1"/>
        <v>0</v>
      </c>
      <c r="K43" s="51">
        <f>'[1]군구세외 일반회계 '!K43</f>
        <v>0</v>
      </c>
      <c r="L43" s="52">
        <f t="shared" si="2"/>
        <v>0</v>
      </c>
      <c r="M43" s="53">
        <f t="shared" si="3"/>
        <v>0</v>
      </c>
      <c r="N43" s="27"/>
      <c r="O43" s="28"/>
      <c r="P43" s="28"/>
      <c r="Q43" s="28"/>
      <c r="R43" s="28" t="str">
        <f>IF(I43='[1]군구세외 일반회계 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일반회계 '!E44</f>
        <v>0</v>
      </c>
      <c r="F44" s="30">
        <f>'[1]군구세외 일반회계 '!F44</f>
        <v>0</v>
      </c>
      <c r="G44" s="30">
        <f>'[1]군구세외 일반회계 '!G44</f>
        <v>0</v>
      </c>
      <c r="H44" s="30">
        <f>'[1]군구세외 일반회계 '!H44</f>
        <v>0</v>
      </c>
      <c r="I44" s="50">
        <f t="shared" si="6"/>
        <v>0</v>
      </c>
      <c r="J44" s="51">
        <f t="shared" si="1"/>
        <v>0</v>
      </c>
      <c r="K44" s="51">
        <f>'[1]군구세외 일반회계 '!K44</f>
        <v>0</v>
      </c>
      <c r="L44" s="52">
        <f t="shared" si="2"/>
        <v>0</v>
      </c>
      <c r="M44" s="53">
        <f t="shared" si="3"/>
        <v>0</v>
      </c>
      <c r="N44" s="27"/>
      <c r="O44" s="28"/>
      <c r="P44" s="28"/>
      <c r="Q44" s="28"/>
      <c r="R44" s="28" t="str">
        <f>IF(I44='[1]군구세외 일반회계 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일반회계 '!E45</f>
        <v>0</v>
      </c>
      <c r="F45" s="30">
        <f>'[1]군구세외 일반회계 '!F45</f>
        <v>0</v>
      </c>
      <c r="G45" s="30">
        <f>'[1]군구세외 일반회계 '!G45</f>
        <v>0</v>
      </c>
      <c r="H45" s="30">
        <f>'[1]군구세외 일반회계 '!H45</f>
        <v>0</v>
      </c>
      <c r="I45" s="50">
        <f t="shared" si="6"/>
        <v>0</v>
      </c>
      <c r="J45" s="51">
        <f t="shared" si="1"/>
        <v>0</v>
      </c>
      <c r="K45" s="51">
        <f>'[1]군구세외 일반회계 '!K45</f>
        <v>0</v>
      </c>
      <c r="L45" s="52">
        <f t="shared" si="2"/>
        <v>0</v>
      </c>
      <c r="M45" s="53">
        <f t="shared" si="3"/>
        <v>0</v>
      </c>
      <c r="N45" s="27"/>
      <c r="O45" s="28"/>
      <c r="P45" s="28"/>
      <c r="Q45" s="28"/>
      <c r="R45" s="28" t="str">
        <f>IF(I45='[1]군구세외 일반회계 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일반회계 '!E46</f>
        <v>0</v>
      </c>
      <c r="F46" s="30">
        <f>'[1]군구세외 일반회계 '!F46</f>
        <v>0</v>
      </c>
      <c r="G46" s="30">
        <f>'[1]군구세외 일반회계 '!G46</f>
        <v>0</v>
      </c>
      <c r="H46" s="30">
        <f>'[1]군구세외 일반회계 '!H46</f>
        <v>0</v>
      </c>
      <c r="I46" s="50">
        <f t="shared" si="6"/>
        <v>0</v>
      </c>
      <c r="J46" s="51">
        <f t="shared" si="1"/>
        <v>0</v>
      </c>
      <c r="K46" s="51">
        <f>'[1]군구세외 일반회계 '!K46</f>
        <v>0</v>
      </c>
      <c r="L46" s="52">
        <f t="shared" si="2"/>
        <v>0</v>
      </c>
      <c r="M46" s="53">
        <f t="shared" si="3"/>
        <v>0</v>
      </c>
      <c r="N46" s="27"/>
      <c r="O46" s="28"/>
      <c r="P46" s="28"/>
      <c r="Q46" s="28"/>
      <c r="R46" s="28" t="str">
        <f>IF(I46='[1]군구세외 일반회계 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일반회계 '!E47</f>
        <v>100000000</v>
      </c>
      <c r="F47" s="30">
        <f>'[1]군구세외 일반회계 '!F47</f>
        <v>15114648</v>
      </c>
      <c r="G47" s="30">
        <f>'[1]군구세외 일반회계 '!G47</f>
        <v>15114648</v>
      </c>
      <c r="H47" s="30">
        <f>'[1]군구세외 일반회계 '!H47</f>
        <v>0</v>
      </c>
      <c r="I47" s="50">
        <f t="shared" si="6"/>
        <v>0</v>
      </c>
      <c r="J47" s="51">
        <f t="shared" si="1"/>
        <v>0</v>
      </c>
      <c r="K47" s="51">
        <f>'[1]군구세외 일반회계 '!K47</f>
        <v>0</v>
      </c>
      <c r="L47" s="52">
        <f t="shared" si="2"/>
        <v>15.114648000000001</v>
      </c>
      <c r="M47" s="53">
        <f t="shared" si="3"/>
        <v>100</v>
      </c>
      <c r="N47" s="27"/>
      <c r="O47" s="28"/>
      <c r="P47" s="28"/>
      <c r="Q47" s="28"/>
      <c r="R47" s="28" t="str">
        <f>IF(I47='[1]군구세외 일반회계 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6781712000</v>
      </c>
      <c r="F48" s="33">
        <f>SUM(F49,F53,F56,F62,F69)</f>
        <v>19864009695</v>
      </c>
      <c r="G48" s="33">
        <f>SUM(G49,G53,G56,G62,G69)</f>
        <v>2771683238</v>
      </c>
      <c r="H48" s="33">
        <f>SUM(H49,H53,H56,H62,H69)</f>
        <v>301061690</v>
      </c>
      <c r="I48" s="33">
        <f>F48-G48-H48</f>
        <v>16791264767</v>
      </c>
      <c r="J48" s="34">
        <f t="shared" si="1"/>
        <v>14673578338</v>
      </c>
      <c r="K48" s="34">
        <f>SUM(K49,K53,K56,K62,K69)</f>
        <v>2117686429</v>
      </c>
      <c r="L48" s="37">
        <f t="shared" si="2"/>
        <v>40.869963779057564</v>
      </c>
      <c r="M48" s="35">
        <f t="shared" si="3"/>
        <v>13.953291810452875</v>
      </c>
      <c r="N48" s="27" t="str">
        <f>IF(E48=SUM(E49,E53,E56,E62,E69),"","err")</f>
        <v/>
      </c>
      <c r="O48" s="28" t="str">
        <f t="shared" ref="O48:Q48" si="12">IF(F48=SUM(F49,F53,F56,F62,F69),"","err")</f>
        <v/>
      </c>
      <c r="P48" s="28" t="str">
        <f t="shared" si="12"/>
        <v/>
      </c>
      <c r="Q48" s="28" t="str">
        <f t="shared" si="12"/>
        <v/>
      </c>
      <c r="R48" s="28" t="str">
        <f>IF(I48='[1]군구세외 일반회계 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524520000</v>
      </c>
      <c r="F49" s="46">
        <f>SUM(F50:F52)</f>
        <v>871550460</v>
      </c>
      <c r="G49" s="46">
        <f>SUM(G50:G52)</f>
        <v>871550460</v>
      </c>
      <c r="H49" s="46">
        <f>SUM(H50:H52)</f>
        <v>0</v>
      </c>
      <c r="I49" s="46">
        <f t="shared" si="6"/>
        <v>0</v>
      </c>
      <c r="J49" s="47">
        <f t="shared" si="1"/>
        <v>0</v>
      </c>
      <c r="K49" s="47">
        <f>SUM(K50:K52)</f>
        <v>0</v>
      </c>
      <c r="L49" s="48">
        <f t="shared" si="2"/>
        <v>166.16153054221002</v>
      </c>
      <c r="M49" s="49">
        <f t="shared" si="3"/>
        <v>100</v>
      </c>
      <c r="N49" s="27" t="str">
        <f>IF(E49=SUM(E50:E52),"","err")</f>
        <v/>
      </c>
      <c r="O49" s="28" t="str">
        <f t="shared" ref="O49:Q49" si="13">IF(F49=SUM(F50:F52),"","err")</f>
        <v/>
      </c>
      <c r="P49" s="28" t="str">
        <f t="shared" si="13"/>
        <v/>
      </c>
      <c r="Q49" s="28" t="str">
        <f t="shared" si="13"/>
        <v/>
      </c>
      <c r="R49" s="28" t="str">
        <f>IF(I49='[1]군구세외 일반회계 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일반회계 '!E50</f>
        <v>0</v>
      </c>
      <c r="F50" s="30">
        <f>'[1]군구세외 일반회계 '!F50</f>
        <v>0</v>
      </c>
      <c r="G50" s="30">
        <f>'[1]군구세외 일반회계 '!G50</f>
        <v>0</v>
      </c>
      <c r="H50" s="30">
        <f>'[1]군구세외 일반회계 '!H50</f>
        <v>0</v>
      </c>
      <c r="I50" s="50">
        <f t="shared" si="6"/>
        <v>0</v>
      </c>
      <c r="J50" s="51">
        <f t="shared" si="1"/>
        <v>0</v>
      </c>
      <c r="K50" s="51">
        <f>'[1]군구세외 일반회계 '!K50</f>
        <v>0</v>
      </c>
      <c r="L50" s="52">
        <f t="shared" si="2"/>
        <v>0</v>
      </c>
      <c r="M50" s="81">
        <f t="shared" si="3"/>
        <v>0</v>
      </c>
      <c r="N50" s="27"/>
      <c r="O50" s="28"/>
      <c r="P50" s="28"/>
      <c r="Q50" s="28"/>
      <c r="R50" s="28" t="str">
        <f>IF(I50='[1]군구세외 일반회계 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일반회계 '!E51</f>
        <v>80000000</v>
      </c>
      <c r="F51" s="30">
        <f>'[1]군구세외 일반회계 '!F51</f>
        <v>0</v>
      </c>
      <c r="G51" s="30">
        <f>'[1]군구세외 일반회계 '!G51</f>
        <v>0</v>
      </c>
      <c r="H51" s="30">
        <f>'[1]군구세외 일반회계 '!H51</f>
        <v>0</v>
      </c>
      <c r="I51" s="50">
        <f t="shared" si="6"/>
        <v>0</v>
      </c>
      <c r="J51" s="51">
        <f t="shared" si="1"/>
        <v>0</v>
      </c>
      <c r="K51" s="51">
        <f>'[1]군구세외 일반회계 '!K51</f>
        <v>0</v>
      </c>
      <c r="L51" s="52">
        <f t="shared" si="2"/>
        <v>0</v>
      </c>
      <c r="M51" s="81">
        <f t="shared" si="3"/>
        <v>0</v>
      </c>
      <c r="N51" s="27"/>
      <c r="O51" s="28"/>
      <c r="P51" s="28"/>
      <c r="Q51" s="28"/>
      <c r="R51" s="28" t="str">
        <f>IF(I51='[1]군구세외 일반회계 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일반회계 '!E52</f>
        <v>444520000</v>
      </c>
      <c r="F52" s="50">
        <f>'[1]군구세외 일반회계 '!F52</f>
        <v>871550460</v>
      </c>
      <c r="G52" s="50">
        <f>'[1]군구세외 일반회계 '!G52</f>
        <v>871550460</v>
      </c>
      <c r="H52" s="50">
        <f>'[1]군구세외 일반회계 '!H52</f>
        <v>0</v>
      </c>
      <c r="I52" s="50">
        <f t="shared" si="6"/>
        <v>0</v>
      </c>
      <c r="J52" s="51">
        <f t="shared" si="1"/>
        <v>0</v>
      </c>
      <c r="K52" s="51">
        <f>'[1]군구세외 일반회계 '!K52</f>
        <v>0</v>
      </c>
      <c r="L52" s="52">
        <f t="shared" si="2"/>
        <v>196.06552236119859</v>
      </c>
      <c r="M52" s="81">
        <f t="shared" si="3"/>
        <v>100</v>
      </c>
      <c r="N52" s="27"/>
      <c r="O52" s="28"/>
      <c r="P52" s="28"/>
      <c r="Q52" s="28"/>
      <c r="R52" s="28" t="str">
        <f>IF(I52='[1]군구세외 일반회계 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550300000</v>
      </c>
      <c r="F53" s="46">
        <f>SUM(F54:F55)</f>
        <v>18526920</v>
      </c>
      <c r="G53" s="46">
        <f>SUM(G54:G55)</f>
        <v>16025850</v>
      </c>
      <c r="H53" s="46">
        <f>SUM(H54:H55)</f>
        <v>0</v>
      </c>
      <c r="I53" s="46">
        <f t="shared" si="6"/>
        <v>2501070</v>
      </c>
      <c r="J53" s="47">
        <f t="shared" si="1"/>
        <v>0</v>
      </c>
      <c r="K53" s="47">
        <f>SUM(K54:K55)</f>
        <v>2501070</v>
      </c>
      <c r="L53" s="48">
        <f t="shared" si="2"/>
        <v>2.9122024350354354</v>
      </c>
      <c r="M53" s="49">
        <f t="shared" si="3"/>
        <v>86.500346522789542</v>
      </c>
      <c r="N53" s="27" t="str">
        <f>IF(E53=SUM(E54:E55),"","err")</f>
        <v/>
      </c>
      <c r="O53" s="28" t="str">
        <f t="shared" ref="O53:Q53" si="14">IF(F53=SUM(F54:F55),"","err")</f>
        <v/>
      </c>
      <c r="P53" s="28" t="str">
        <f t="shared" si="14"/>
        <v/>
      </c>
      <c r="Q53" s="28" t="str">
        <f t="shared" si="14"/>
        <v/>
      </c>
      <c r="R53" s="28" t="str">
        <f>IF(I53='[1]군구세외 일반회계 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일반회계 '!E54</f>
        <v>0</v>
      </c>
      <c r="F54" s="30">
        <f>'[1]군구세외 일반회계 '!F54</f>
        <v>0</v>
      </c>
      <c r="G54" s="30">
        <f>'[1]군구세외 일반회계 '!G54</f>
        <v>0</v>
      </c>
      <c r="H54" s="30">
        <f>'[1]군구세외 일반회계 '!H54</f>
        <v>0</v>
      </c>
      <c r="I54" s="78">
        <f t="shared" si="6"/>
        <v>0</v>
      </c>
      <c r="J54" s="79">
        <f t="shared" si="1"/>
        <v>0</v>
      </c>
      <c r="K54" s="79">
        <f>'[1]군구세외 일반회계 '!K54</f>
        <v>0</v>
      </c>
      <c r="L54" s="80">
        <f t="shared" si="2"/>
        <v>0</v>
      </c>
      <c r="M54" s="81">
        <f t="shared" si="3"/>
        <v>0</v>
      </c>
      <c r="N54" s="27"/>
      <c r="O54" s="28"/>
      <c r="P54" s="28"/>
      <c r="Q54" s="28"/>
      <c r="R54" s="28" t="str">
        <f>IF(I54='[1]군구세외 일반회계 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일반회계 '!E55</f>
        <v>550300000</v>
      </c>
      <c r="F55" s="30">
        <f>'[1]군구세외 일반회계 '!F55</f>
        <v>18526920</v>
      </c>
      <c r="G55" s="30">
        <f>'[1]군구세외 일반회계 '!G55</f>
        <v>16025850</v>
      </c>
      <c r="H55" s="30">
        <f>'[1]군구세외 일반회계 '!H55</f>
        <v>0</v>
      </c>
      <c r="I55" s="78">
        <f t="shared" si="6"/>
        <v>2501070</v>
      </c>
      <c r="J55" s="79">
        <f t="shared" si="1"/>
        <v>0</v>
      </c>
      <c r="K55" s="79">
        <f>'[1]군구세외 일반회계 '!K55</f>
        <v>2501070</v>
      </c>
      <c r="L55" s="80">
        <f t="shared" si="2"/>
        <v>2.9122024350354354</v>
      </c>
      <c r="M55" s="81">
        <f t="shared" si="3"/>
        <v>86.500346522789542</v>
      </c>
      <c r="N55" s="27"/>
      <c r="O55" s="28"/>
      <c r="P55" s="28"/>
      <c r="Q55" s="28"/>
      <c r="R55" s="28" t="str">
        <f>IF(I55='[1]군구세외 일반회계 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2090952000</v>
      </c>
      <c r="F56" s="46">
        <f>SUM(F57:F61)</f>
        <v>696382650</v>
      </c>
      <c r="G56" s="46">
        <f>SUM(G57:G61)</f>
        <v>331910460</v>
      </c>
      <c r="H56" s="46">
        <f>SUM(H57:H61)</f>
        <v>0</v>
      </c>
      <c r="I56" s="46">
        <f t="shared" si="6"/>
        <v>364472190</v>
      </c>
      <c r="J56" s="47">
        <f t="shared" si="1"/>
        <v>139438190</v>
      </c>
      <c r="K56" s="47">
        <f>SUM(K57:K61)</f>
        <v>225034000</v>
      </c>
      <c r="L56" s="48">
        <f t="shared" si="2"/>
        <v>15.873652766778005</v>
      </c>
      <c r="M56" s="49">
        <f t="shared" si="3"/>
        <v>47.662080610423018</v>
      </c>
      <c r="N56" s="27" t="str">
        <f>IF(E56=SUM(E57:E61),"","err")</f>
        <v/>
      </c>
      <c r="O56" s="28" t="str">
        <f t="shared" ref="O56:Q56" si="15">IF(F56=SUM(F57:F61),"","err")</f>
        <v/>
      </c>
      <c r="P56" s="28" t="str">
        <f t="shared" si="15"/>
        <v/>
      </c>
      <c r="Q56" s="28" t="str">
        <f t="shared" si="15"/>
        <v/>
      </c>
      <c r="R56" s="28" t="str">
        <f>IF(I56='[1]군구세외 일반회계 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일반회계 '!E57</f>
        <v>142200000</v>
      </c>
      <c r="F57" s="30">
        <f>'[1]군구세외 일반회계 '!F57</f>
        <v>39240000</v>
      </c>
      <c r="G57" s="30">
        <f>'[1]군구세외 일반회계 '!G57</f>
        <v>39240000</v>
      </c>
      <c r="H57" s="30">
        <f>'[1]군구세외 일반회계 '!H57</f>
        <v>0</v>
      </c>
      <c r="I57" s="78">
        <f t="shared" si="6"/>
        <v>0</v>
      </c>
      <c r="J57" s="79">
        <f t="shared" si="1"/>
        <v>0</v>
      </c>
      <c r="K57" s="79">
        <f>'[1]군구세외 일반회계 '!K57</f>
        <v>0</v>
      </c>
      <c r="L57" s="80">
        <f t="shared" si="2"/>
        <v>27.594936708860761</v>
      </c>
      <c r="M57" s="81">
        <f t="shared" si="3"/>
        <v>100</v>
      </c>
      <c r="N57" s="27"/>
      <c r="O57" s="28"/>
      <c r="P57" s="28"/>
      <c r="Q57" s="28"/>
      <c r="R57" s="28" t="str">
        <f>IF(I57='[1]군구세외 일반회계 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일반회계 '!E58</f>
        <v>317000000</v>
      </c>
      <c r="F58" s="30">
        <f>'[1]군구세외 일반회계 '!F58</f>
        <v>68264500</v>
      </c>
      <c r="G58" s="30">
        <f>'[1]군구세외 일반회계 '!G58</f>
        <v>33896520</v>
      </c>
      <c r="H58" s="30">
        <f>'[1]군구세외 일반회계 '!H58</f>
        <v>0</v>
      </c>
      <c r="I58" s="78">
        <f t="shared" si="6"/>
        <v>34367980</v>
      </c>
      <c r="J58" s="79">
        <f t="shared" si="1"/>
        <v>8087000</v>
      </c>
      <c r="K58" s="79">
        <f>'[1]군구세외 일반회계 '!K58</f>
        <v>26280980</v>
      </c>
      <c r="L58" s="80">
        <f t="shared" si="2"/>
        <v>10.692908517350158</v>
      </c>
      <c r="M58" s="81">
        <f t="shared" si="3"/>
        <v>49.654681422994386</v>
      </c>
      <c r="N58" s="27"/>
      <c r="O58" s="28"/>
      <c r="P58" s="28"/>
      <c r="Q58" s="28"/>
      <c r="R58" s="28" t="str">
        <f>IF(I58='[1]군구세외 일반회계 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일반회계 '!E59</f>
        <v>139201000</v>
      </c>
      <c r="F59" s="30">
        <f>'[1]군구세외 일반회계 '!F59</f>
        <v>63714170</v>
      </c>
      <c r="G59" s="30">
        <f>'[1]군구세외 일반회계 '!G59</f>
        <v>22700610</v>
      </c>
      <c r="H59" s="30">
        <f>'[1]군구세외 일반회계 '!H59</f>
        <v>0</v>
      </c>
      <c r="I59" s="78">
        <f t="shared" si="6"/>
        <v>41013560</v>
      </c>
      <c r="J59" s="79">
        <f t="shared" si="1"/>
        <v>135540</v>
      </c>
      <c r="K59" s="79">
        <f>'[1]군구세외 일반회계 '!K59</f>
        <v>40878020</v>
      </c>
      <c r="L59" s="80">
        <f t="shared" si="2"/>
        <v>16.307792329078097</v>
      </c>
      <c r="M59" s="81">
        <f t="shared" si="3"/>
        <v>35.628824796744581</v>
      </c>
      <c r="N59" s="27"/>
      <c r="O59" s="28"/>
      <c r="P59" s="28"/>
      <c r="Q59" s="28"/>
      <c r="R59" s="28" t="str">
        <f>IF(I59='[1]군구세외 일반회계 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일반회계 '!E60</f>
        <v>0</v>
      </c>
      <c r="F60" s="30">
        <f>'[1]군구세외 일반회계 '!F60</f>
        <v>0</v>
      </c>
      <c r="G60" s="30">
        <f>'[1]군구세외 일반회계 '!G60</f>
        <v>0</v>
      </c>
      <c r="H60" s="30">
        <f>'[1]군구세외 일반회계 '!H60</f>
        <v>0</v>
      </c>
      <c r="I60" s="78">
        <f t="shared" si="6"/>
        <v>0</v>
      </c>
      <c r="J60" s="79">
        <f t="shared" si="1"/>
        <v>0</v>
      </c>
      <c r="K60" s="79">
        <f>'[1]군구세외 일반회계 '!K60</f>
        <v>0</v>
      </c>
      <c r="L60" s="80">
        <f t="shared" si="2"/>
        <v>0</v>
      </c>
      <c r="M60" s="81">
        <f t="shared" si="3"/>
        <v>0</v>
      </c>
      <c r="N60" s="27"/>
      <c r="O60" s="28"/>
      <c r="P60" s="28"/>
      <c r="Q60" s="28"/>
      <c r="R60" s="28" t="str">
        <f>IF(I60='[1]군구세외 일반회계 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일반회계 '!E61</f>
        <v>1492551000</v>
      </c>
      <c r="F61" s="30">
        <f>'[1]군구세외 일반회계 '!F61</f>
        <v>525163980</v>
      </c>
      <c r="G61" s="30">
        <f>'[1]군구세외 일반회계 '!G61</f>
        <v>236073330</v>
      </c>
      <c r="H61" s="30">
        <f>'[1]군구세외 일반회계 '!H61</f>
        <v>0</v>
      </c>
      <c r="I61" s="78">
        <f t="shared" si="6"/>
        <v>289090650</v>
      </c>
      <c r="J61" s="79">
        <f t="shared" si="1"/>
        <v>131215650</v>
      </c>
      <c r="K61" s="79">
        <f>'[1]군구세외 일반회계 '!K61</f>
        <v>157875000</v>
      </c>
      <c r="L61" s="80">
        <f t="shared" si="2"/>
        <v>15.816768070236794</v>
      </c>
      <c r="M61" s="81">
        <f t="shared" si="3"/>
        <v>44.952308039100473</v>
      </c>
      <c r="N61" s="27"/>
      <c r="O61" s="28"/>
      <c r="P61" s="28"/>
      <c r="Q61" s="28"/>
      <c r="R61" s="28" t="str">
        <f>IF(I61='[1]군구세외 일반회계 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1515940000</v>
      </c>
      <c r="F62" s="46">
        <f>SUM(F63:F68)</f>
        <v>2492516460</v>
      </c>
      <c r="G62" s="46">
        <f>SUM(G63:G68)</f>
        <v>991934457</v>
      </c>
      <c r="H62" s="46">
        <f>SUM(H63:H68)</f>
        <v>0</v>
      </c>
      <c r="I62" s="46">
        <f t="shared" si="6"/>
        <v>1500582003</v>
      </c>
      <c r="J62" s="47">
        <f t="shared" si="1"/>
        <v>10943324</v>
      </c>
      <c r="K62" s="47">
        <f>SUM(K63:K68)</f>
        <v>1489638679</v>
      </c>
      <c r="L62" s="48">
        <f t="shared" si="2"/>
        <v>65.433622504848472</v>
      </c>
      <c r="M62" s="49">
        <f t="shared" si="3"/>
        <v>39.796505777137376</v>
      </c>
      <c r="N62" s="27" t="str">
        <f>IF(E62=SUM(E63:E68),"","err")</f>
        <v/>
      </c>
      <c r="O62" s="28" t="str">
        <f t="shared" ref="O62:Q62" si="16">IF(F62=SUM(F63:F68),"","err")</f>
        <v/>
      </c>
      <c r="P62" s="28" t="str">
        <f t="shared" si="16"/>
        <v/>
      </c>
      <c r="Q62" s="28" t="str">
        <f t="shared" si="16"/>
        <v/>
      </c>
      <c r="R62" s="28" t="str">
        <f>IF(I62='[1]군구세외 일반회계 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30">
        <f>'[1]군구세외 일반회계 '!E63</f>
        <v>30000000</v>
      </c>
      <c r="F63" s="30">
        <f>'[1]군구세외 일반회계 '!F63</f>
        <v>0</v>
      </c>
      <c r="G63" s="30">
        <f>'[1]군구세외 일반회계 '!G63</f>
        <v>0</v>
      </c>
      <c r="H63" s="30">
        <f>'[1]군구세외 일반회계 '!H63</f>
        <v>0</v>
      </c>
      <c r="I63" s="50">
        <f t="shared" si="6"/>
        <v>0</v>
      </c>
      <c r="J63" s="51">
        <f t="shared" si="1"/>
        <v>0</v>
      </c>
      <c r="K63" s="51">
        <f>'[1]군구세외 일반회계 '!K63</f>
        <v>0</v>
      </c>
      <c r="L63" s="52">
        <f t="shared" si="2"/>
        <v>0</v>
      </c>
      <c r="M63" s="53">
        <f t="shared" si="3"/>
        <v>0</v>
      </c>
      <c r="N63" s="27"/>
      <c r="O63" s="28"/>
      <c r="P63" s="28"/>
      <c r="Q63" s="28"/>
      <c r="R63" s="28" t="str">
        <f>IF(I63='[1]군구세외 일반회계 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30">
        <f>'[1]군구세외 일반회계 '!E64</f>
        <v>0</v>
      </c>
      <c r="F64" s="30">
        <f>'[1]군구세외 일반회계 '!F64</f>
        <v>8191390</v>
      </c>
      <c r="G64" s="30">
        <f>'[1]군구세외 일반회계 '!G64</f>
        <v>0</v>
      </c>
      <c r="H64" s="30">
        <f>'[1]군구세외 일반회계 '!H64</f>
        <v>0</v>
      </c>
      <c r="I64" s="50">
        <f t="shared" si="6"/>
        <v>8191390</v>
      </c>
      <c r="J64" s="51">
        <f t="shared" si="1"/>
        <v>8191390</v>
      </c>
      <c r="K64" s="51">
        <f>'[1]군구세외 일반회계 '!K64</f>
        <v>0</v>
      </c>
      <c r="L64" s="52">
        <f t="shared" si="2"/>
        <v>0</v>
      </c>
      <c r="M64" s="53">
        <f t="shared" si="3"/>
        <v>0</v>
      </c>
      <c r="N64" s="27"/>
      <c r="O64" s="28"/>
      <c r="P64" s="28"/>
      <c r="Q64" s="28"/>
      <c r="R64" s="28" t="str">
        <f>IF(I64='[1]군구세외 일반회계 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30">
        <f>'[1]군구세외 일반회계 '!E65</f>
        <v>0</v>
      </c>
      <c r="F65" s="30">
        <f>'[1]군구세외 일반회계 '!F65</f>
        <v>0</v>
      </c>
      <c r="G65" s="30">
        <f>'[1]군구세외 일반회계 '!G65</f>
        <v>0</v>
      </c>
      <c r="H65" s="30">
        <f>'[1]군구세외 일반회계 '!H65</f>
        <v>0</v>
      </c>
      <c r="I65" s="50">
        <f t="shared" si="6"/>
        <v>0</v>
      </c>
      <c r="J65" s="51">
        <f t="shared" si="1"/>
        <v>0</v>
      </c>
      <c r="K65" s="51">
        <f>'[1]군구세외 일반회계 '!K65</f>
        <v>0</v>
      </c>
      <c r="L65" s="52">
        <f t="shared" si="2"/>
        <v>0</v>
      </c>
      <c r="M65" s="53">
        <f t="shared" si="3"/>
        <v>0</v>
      </c>
      <c r="N65" s="27"/>
      <c r="O65" s="28"/>
      <c r="P65" s="28"/>
      <c r="Q65" s="28"/>
      <c r="R65" s="28" t="str">
        <f>IF(I65='[1]군구세외 일반회계 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30">
        <f>'[1]군구세외 일반회계 '!E66</f>
        <v>0</v>
      </c>
      <c r="F66" s="30">
        <f>'[1]군구세외 일반회계 '!F66</f>
        <v>0</v>
      </c>
      <c r="G66" s="30">
        <f>'[1]군구세외 일반회계 '!G66</f>
        <v>0</v>
      </c>
      <c r="H66" s="30">
        <f>'[1]군구세외 일반회계 '!H66</f>
        <v>0</v>
      </c>
      <c r="I66" s="50">
        <f t="shared" si="6"/>
        <v>0</v>
      </c>
      <c r="J66" s="51">
        <f t="shared" si="1"/>
        <v>0</v>
      </c>
      <c r="K66" s="51">
        <f>'[1]군구세외 일반회계 '!K66</f>
        <v>0</v>
      </c>
      <c r="L66" s="52">
        <f t="shared" si="2"/>
        <v>0</v>
      </c>
      <c r="M66" s="53">
        <f t="shared" si="3"/>
        <v>0</v>
      </c>
      <c r="N66" s="27"/>
      <c r="O66" s="28"/>
      <c r="P66" s="28"/>
      <c r="Q66" s="28"/>
      <c r="R66" s="28" t="str">
        <f>IF(I66='[1]군구세외 일반회계 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30">
        <f>'[1]군구세외 일반회계 '!E67</f>
        <v>0</v>
      </c>
      <c r="F67" s="30">
        <f>'[1]군구세외 일반회계 '!F67</f>
        <v>0</v>
      </c>
      <c r="G67" s="30">
        <f>'[1]군구세외 일반회계 '!G67</f>
        <v>0</v>
      </c>
      <c r="H67" s="30">
        <f>'[1]군구세외 일반회계 '!H67</f>
        <v>0</v>
      </c>
      <c r="I67" s="50">
        <f t="shared" si="6"/>
        <v>0</v>
      </c>
      <c r="J67" s="51">
        <f t="shared" si="1"/>
        <v>0</v>
      </c>
      <c r="K67" s="51">
        <f>'[1]군구세외 일반회계 '!K67</f>
        <v>0</v>
      </c>
      <c r="L67" s="52">
        <f t="shared" si="2"/>
        <v>0</v>
      </c>
      <c r="M67" s="53">
        <f t="shared" si="3"/>
        <v>0</v>
      </c>
      <c r="N67" s="27"/>
      <c r="O67" s="28"/>
      <c r="P67" s="28"/>
      <c r="Q67" s="28"/>
      <c r="R67" s="28" t="str">
        <f>IF(I67='[1]군구세외 일반회계 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30">
        <f>'[1]군구세외 일반회계 '!E68</f>
        <v>1485940000</v>
      </c>
      <c r="F68" s="30">
        <f>'[1]군구세외 일반회계 '!F68</f>
        <v>2484325070</v>
      </c>
      <c r="G68" s="30">
        <f>'[1]군구세외 일반회계 '!G68</f>
        <v>991934457</v>
      </c>
      <c r="H68" s="30">
        <f>'[1]군구세외 일반회계 '!H68</f>
        <v>0</v>
      </c>
      <c r="I68" s="50">
        <f t="shared" si="6"/>
        <v>1492390613</v>
      </c>
      <c r="J68" s="51">
        <f t="shared" si="1"/>
        <v>2751934</v>
      </c>
      <c r="K68" s="51">
        <f>'[1]군구세외 일반회계 '!K68</f>
        <v>1489638679</v>
      </c>
      <c r="L68" s="52">
        <f t="shared" si="2"/>
        <v>66.754677645126989</v>
      </c>
      <c r="M68" s="53">
        <f t="shared" si="3"/>
        <v>39.927723991450122</v>
      </c>
      <c r="N68" s="27"/>
      <c r="O68" s="28"/>
      <c r="P68" s="28"/>
      <c r="Q68" s="28"/>
      <c r="R68" s="28" t="str">
        <f>IF(I68='[1]군구세외 일반회계 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82">
        <f>'[1]군구세외 일반회계 '!E69</f>
        <v>2100000000</v>
      </c>
      <c r="F69" s="82">
        <f>'[1]군구세외 일반회계 '!F69</f>
        <v>15785033205</v>
      </c>
      <c r="G69" s="82">
        <f>'[1]군구세외 일반회계 '!G69</f>
        <v>560262011</v>
      </c>
      <c r="H69" s="82">
        <f>'[1]군구세외 일반회계 '!H69</f>
        <v>301061690</v>
      </c>
      <c r="I69" s="64">
        <f t="shared" si="6"/>
        <v>14923709504</v>
      </c>
      <c r="J69" s="64">
        <f t="shared" si="1"/>
        <v>14523196824</v>
      </c>
      <c r="K69" s="64">
        <f>'[1]군구세외 일반회계 '!K69</f>
        <v>400512680</v>
      </c>
      <c r="L69" s="65">
        <f>IF(E69=0,0,+(G69/E69)*100)</f>
        <v>26.679143380952379</v>
      </c>
      <c r="M69" s="66">
        <f>IF(F69=0,0,+(G69/F69)*100)</f>
        <v>3.5493242473670175</v>
      </c>
      <c r="N69" s="27"/>
      <c r="O69" s="28"/>
      <c r="P69" s="28"/>
      <c r="Q69" s="28"/>
      <c r="R69" s="28" t="str">
        <f>IF(I69='[1]군구세외 일반회계 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26400000000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6"/>
        <v>0</v>
      </c>
      <c r="J70" s="34">
        <f t="shared" si="1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IF(E70=SUM(E71,E72,E76,E77,E83),"","err")</f>
        <v/>
      </c>
      <c r="O70" s="28" t="str">
        <f t="shared" ref="O70:Q70" si="17">IF(F70=SUM(F71,F72,F76,F77,F83),"","err")</f>
        <v/>
      </c>
      <c r="P70" s="28" t="str">
        <f t="shared" si="17"/>
        <v/>
      </c>
      <c r="Q70" s="28" t="str">
        <f t="shared" si="17"/>
        <v/>
      </c>
      <c r="R70" s="28" t="str">
        <f>IF(I70='[1]군구세외 일반회계 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83">
        <f>'[1]군구세외 일반회계 '!E71</f>
        <v>22900000000</v>
      </c>
      <c r="F71" s="83">
        <f>'[1]군구세외 일반회계 '!F71</f>
        <v>0</v>
      </c>
      <c r="G71" s="83">
        <f>'[1]군구세외 일반회계 '!G71</f>
        <v>0</v>
      </c>
      <c r="H71" s="83">
        <f>'[1]군구세외 일반회계 '!H71</f>
        <v>0</v>
      </c>
      <c r="I71" s="46">
        <f t="shared" si="6"/>
        <v>0</v>
      </c>
      <c r="J71" s="47">
        <f t="shared" si="1"/>
        <v>0</v>
      </c>
      <c r="K71" s="47">
        <f>'[1]군구세외 일반회계 '!K71</f>
        <v>0</v>
      </c>
      <c r="L71" s="48">
        <f>IF(E71=0,0,+(G71/E71)*100)</f>
        <v>0</v>
      </c>
      <c r="M71" s="49">
        <f>IF(F71=0,0,+(G71/F71)*100)</f>
        <v>0</v>
      </c>
      <c r="N71" s="27"/>
      <c r="O71" s="28"/>
      <c r="P71" s="28"/>
      <c r="Q71" s="28"/>
      <c r="R71" s="28" t="str">
        <f>IF(I71='[1]군구세외 일반회계 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3500000000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6"/>
        <v>0</v>
      </c>
      <c r="J72" s="47">
        <f t="shared" ref="J72:J87" si="18">I72-K72</f>
        <v>0</v>
      </c>
      <c r="K72" s="47">
        <f>SUM(K73:K75)</f>
        <v>0</v>
      </c>
      <c r="L72" s="48">
        <f t="shared" ref="L72:L87" si="19">IF(E72=0,0,+G72/E72)*100</f>
        <v>0</v>
      </c>
      <c r="M72" s="49">
        <f t="shared" ref="M72:M87" si="20">IF(F72=0,0,+((G72/F72)*100))</f>
        <v>0</v>
      </c>
      <c r="N72" s="27" t="str">
        <f>IF(E72=SUM(E73:E75),"","err")</f>
        <v/>
      </c>
      <c r="O72" s="28" t="str">
        <f t="shared" ref="O72:Q72" si="21">IF(F72=SUM(F73:F75),"","err")</f>
        <v/>
      </c>
      <c r="P72" s="28" t="str">
        <f t="shared" si="21"/>
        <v/>
      </c>
      <c r="Q72" s="28" t="str">
        <f t="shared" si="21"/>
        <v/>
      </c>
      <c r="R72" s="28" t="str">
        <f>IF(I72='[1]군구세외 일반회계 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일반회계 '!E73</f>
        <v>2000000000</v>
      </c>
      <c r="F73" s="30">
        <f>'[1]군구세외 일반회계 '!F73</f>
        <v>0</v>
      </c>
      <c r="G73" s="30">
        <f>'[1]군구세외 일반회계 '!G73</f>
        <v>0</v>
      </c>
      <c r="H73" s="30">
        <f>'[1]군구세외 일반회계 '!H73</f>
        <v>0</v>
      </c>
      <c r="I73" s="50">
        <f t="shared" si="6"/>
        <v>0</v>
      </c>
      <c r="J73" s="51">
        <f t="shared" si="18"/>
        <v>0</v>
      </c>
      <c r="K73" s="51">
        <f>'[1]군구세외 일반회계 '!K73</f>
        <v>0</v>
      </c>
      <c r="L73" s="52">
        <f t="shared" si="19"/>
        <v>0</v>
      </c>
      <c r="M73" s="53">
        <f t="shared" si="20"/>
        <v>0</v>
      </c>
      <c r="N73" s="27"/>
      <c r="O73" s="28"/>
      <c r="P73" s="28"/>
      <c r="Q73" s="28"/>
      <c r="R73" s="28" t="str">
        <f>IF(I73='[1]군구세외 일반회계 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일반회계 '!E74</f>
        <v>1500000000</v>
      </c>
      <c r="F74" s="30">
        <f>'[1]군구세외 일반회계 '!F74</f>
        <v>0</v>
      </c>
      <c r="G74" s="30">
        <f>'[1]군구세외 일반회계 '!G74</f>
        <v>0</v>
      </c>
      <c r="H74" s="30">
        <f>'[1]군구세외 일반회계 '!H74</f>
        <v>0</v>
      </c>
      <c r="I74" s="50">
        <f t="shared" si="6"/>
        <v>0</v>
      </c>
      <c r="J74" s="51">
        <f t="shared" si="18"/>
        <v>0</v>
      </c>
      <c r="K74" s="51">
        <f>'[1]군구세외 일반회계 '!K74</f>
        <v>0</v>
      </c>
      <c r="L74" s="52">
        <f t="shared" si="19"/>
        <v>0</v>
      </c>
      <c r="M74" s="53">
        <f t="shared" si="20"/>
        <v>0</v>
      </c>
      <c r="N74" s="27"/>
      <c r="O74" s="28"/>
      <c r="P74" s="28"/>
      <c r="Q74" s="28"/>
      <c r="R74" s="28" t="str">
        <f>IF(I74='[1]군구세외 일반회계 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일반회계 '!E75</f>
        <v>0</v>
      </c>
      <c r="F75" s="30">
        <f>'[1]군구세외 일반회계 '!F75</f>
        <v>0</v>
      </c>
      <c r="G75" s="30">
        <f>'[1]군구세외 일반회계 '!G75</f>
        <v>0</v>
      </c>
      <c r="H75" s="30">
        <f>'[1]군구세외 일반회계 '!H75</f>
        <v>0</v>
      </c>
      <c r="I75" s="50">
        <f t="shared" si="6"/>
        <v>0</v>
      </c>
      <c r="J75" s="51">
        <f t="shared" si="18"/>
        <v>0</v>
      </c>
      <c r="K75" s="51">
        <f>'[1]군구세외 일반회계 '!K75</f>
        <v>0</v>
      </c>
      <c r="L75" s="52">
        <f t="shared" si="19"/>
        <v>0</v>
      </c>
      <c r="M75" s="53">
        <f t="shared" si="20"/>
        <v>0</v>
      </c>
      <c r="N75" s="27"/>
      <c r="O75" s="28"/>
      <c r="P75" s="28"/>
      <c r="Q75" s="28"/>
      <c r="R75" s="28" t="str">
        <f>IF(I75='[1]군구세외 일반회계 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84">
        <f>'[1]군구세외 일반회계 '!E76</f>
        <v>0</v>
      </c>
      <c r="F76" s="84">
        <f>'[1]군구세외 일반회계 '!F76</f>
        <v>0</v>
      </c>
      <c r="G76" s="84">
        <f>'[1]군구세외 일반회계 '!G76</f>
        <v>0</v>
      </c>
      <c r="H76" s="84">
        <f>'[1]군구세외 일반회계 '!H76</f>
        <v>0</v>
      </c>
      <c r="I76" s="85">
        <f>F76-G76-H76</f>
        <v>0</v>
      </c>
      <c r="J76" s="69">
        <f t="shared" si="18"/>
        <v>0</v>
      </c>
      <c r="K76" s="69">
        <f>'[1]군구세외 일반회계 '!K76</f>
        <v>0</v>
      </c>
      <c r="L76" s="70">
        <f>IF(E76=0,0,+G76/E76)*100</f>
        <v>0</v>
      </c>
      <c r="M76" s="71">
        <f>IF(F76=0,0,+((G76/F76)*100))</f>
        <v>0</v>
      </c>
      <c r="N76" s="27"/>
      <c r="O76" s="28"/>
      <c r="P76" s="28"/>
      <c r="Q76" s="28"/>
      <c r="R76" s="28" t="str">
        <f>IF(I76='[1]군구세외 일반회계 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6"/>
        <v>0</v>
      </c>
      <c r="J77" s="47">
        <f t="shared" si="18"/>
        <v>0</v>
      </c>
      <c r="K77" s="47">
        <f>SUM(K78:K82)</f>
        <v>0</v>
      </c>
      <c r="L77" s="48">
        <f t="shared" si="19"/>
        <v>0</v>
      </c>
      <c r="M77" s="49">
        <f t="shared" si="20"/>
        <v>0</v>
      </c>
      <c r="N77" s="27" t="str">
        <f>IF(E77=SUM(E78:E82),"","err")</f>
        <v/>
      </c>
      <c r="O77" s="28" t="str">
        <f t="shared" ref="O77:Q77" si="22">IF(F77=SUM(F78:F82),"","err")</f>
        <v/>
      </c>
      <c r="P77" s="28" t="str">
        <f t="shared" si="22"/>
        <v/>
      </c>
      <c r="Q77" s="28" t="str">
        <f t="shared" si="22"/>
        <v/>
      </c>
      <c r="R77" s="28" t="str">
        <f>IF(I77='[1]군구세외 일반회계 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일반회계 '!E78</f>
        <v>0</v>
      </c>
      <c r="F78" s="30">
        <f>'[1]군구세외 일반회계 '!F78</f>
        <v>0</v>
      </c>
      <c r="G78" s="30">
        <f>'[1]군구세외 일반회계 '!G78</f>
        <v>0</v>
      </c>
      <c r="H78" s="30">
        <f>'[1]군구세외 일반회계 '!H78</f>
        <v>0</v>
      </c>
      <c r="I78" s="50">
        <f t="shared" ref="I78:I87" si="23">F78-G78-H78</f>
        <v>0</v>
      </c>
      <c r="J78" s="51">
        <f t="shared" si="18"/>
        <v>0</v>
      </c>
      <c r="K78" s="51">
        <f>'[1]군구세외 일반회계 '!K78</f>
        <v>0</v>
      </c>
      <c r="L78" s="52">
        <f t="shared" si="19"/>
        <v>0</v>
      </c>
      <c r="M78" s="53">
        <f t="shared" si="20"/>
        <v>0</v>
      </c>
      <c r="N78" s="27"/>
      <c r="O78" s="28"/>
      <c r="P78" s="28"/>
      <c r="Q78" s="28"/>
      <c r="R78" s="28" t="str">
        <f>IF(I78='[1]군구세외 일반회계 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일반회계 '!E79</f>
        <v>0</v>
      </c>
      <c r="F79" s="30">
        <f>'[1]군구세외 일반회계 '!F79</f>
        <v>0</v>
      </c>
      <c r="G79" s="30">
        <f>'[1]군구세외 일반회계 '!G79</f>
        <v>0</v>
      </c>
      <c r="H79" s="30">
        <f>'[1]군구세외 일반회계 '!H79</f>
        <v>0</v>
      </c>
      <c r="I79" s="50">
        <f t="shared" si="23"/>
        <v>0</v>
      </c>
      <c r="J79" s="51">
        <f t="shared" si="18"/>
        <v>0</v>
      </c>
      <c r="K79" s="51">
        <f>'[1]군구세외 일반회계 '!K79</f>
        <v>0</v>
      </c>
      <c r="L79" s="52">
        <f t="shared" si="19"/>
        <v>0</v>
      </c>
      <c r="M79" s="53">
        <f t="shared" si="20"/>
        <v>0</v>
      </c>
      <c r="N79" s="27"/>
      <c r="O79" s="28"/>
      <c r="P79" s="28"/>
      <c r="Q79" s="28"/>
      <c r="R79" s="28" t="str">
        <f>IF(I79='[1]군구세외 일반회계 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일반회계 '!E80</f>
        <v>0</v>
      </c>
      <c r="F80" s="30">
        <f>'[1]군구세외 일반회계 '!F80</f>
        <v>0</v>
      </c>
      <c r="G80" s="30">
        <f>'[1]군구세외 일반회계 '!G80</f>
        <v>0</v>
      </c>
      <c r="H80" s="30">
        <f>'[1]군구세외 일반회계 '!H80</f>
        <v>0</v>
      </c>
      <c r="I80" s="50">
        <f t="shared" si="23"/>
        <v>0</v>
      </c>
      <c r="J80" s="51">
        <f t="shared" si="18"/>
        <v>0</v>
      </c>
      <c r="K80" s="51">
        <f>'[1]군구세외 일반회계 '!K80</f>
        <v>0</v>
      </c>
      <c r="L80" s="52">
        <f t="shared" si="19"/>
        <v>0</v>
      </c>
      <c r="M80" s="53">
        <f t="shared" si="20"/>
        <v>0</v>
      </c>
      <c r="N80" s="27"/>
      <c r="O80" s="28"/>
      <c r="P80" s="28"/>
      <c r="Q80" s="28"/>
      <c r="R80" s="28" t="str">
        <f>IF(I80='[1]군구세외 일반회계 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일반회계 '!E81</f>
        <v>0</v>
      </c>
      <c r="F81" s="30">
        <f>'[1]군구세외 일반회계 '!F81</f>
        <v>0</v>
      </c>
      <c r="G81" s="30">
        <f>'[1]군구세외 일반회계 '!G81</f>
        <v>0</v>
      </c>
      <c r="H81" s="30">
        <f>'[1]군구세외 일반회계 '!H81</f>
        <v>0</v>
      </c>
      <c r="I81" s="50">
        <f t="shared" si="23"/>
        <v>0</v>
      </c>
      <c r="J81" s="51">
        <f t="shared" si="18"/>
        <v>0</v>
      </c>
      <c r="K81" s="51">
        <f>'[1]군구세외 일반회계 '!K81</f>
        <v>0</v>
      </c>
      <c r="L81" s="52">
        <f t="shared" si="19"/>
        <v>0</v>
      </c>
      <c r="M81" s="53">
        <f t="shared" si="20"/>
        <v>0</v>
      </c>
      <c r="N81" s="27"/>
      <c r="O81" s="28"/>
      <c r="P81" s="28"/>
      <c r="Q81" s="28"/>
      <c r="R81" s="28" t="str">
        <f>IF(I81='[1]군구세외 일반회계 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일반회계 '!E82</f>
        <v>0</v>
      </c>
      <c r="F82" s="30">
        <f>'[1]군구세외 일반회계 '!F82</f>
        <v>0</v>
      </c>
      <c r="G82" s="30">
        <f>'[1]군구세외 일반회계 '!G82</f>
        <v>0</v>
      </c>
      <c r="H82" s="30">
        <f>'[1]군구세외 일반회계 '!H82</f>
        <v>0</v>
      </c>
      <c r="I82" s="50">
        <f t="shared" si="23"/>
        <v>0</v>
      </c>
      <c r="J82" s="51">
        <f t="shared" si="18"/>
        <v>0</v>
      </c>
      <c r="K82" s="51">
        <f>'[1]군구세외 일반회계 '!K82</f>
        <v>0</v>
      </c>
      <c r="L82" s="52">
        <f t="shared" si="19"/>
        <v>0</v>
      </c>
      <c r="M82" s="53">
        <f t="shared" si="20"/>
        <v>0</v>
      </c>
      <c r="N82" s="27"/>
      <c r="O82" s="28"/>
      <c r="P82" s="28"/>
      <c r="Q82" s="28"/>
      <c r="R82" s="28" t="str">
        <f>IF(I82='[1]군구세외 일반회계 '!I82,"","err")</f>
        <v/>
      </c>
    </row>
    <row r="83" spans="2:18" s="19" customFormat="1" ht="21.75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23"/>
        <v>0</v>
      </c>
      <c r="J83" s="47">
        <f t="shared" si="18"/>
        <v>0</v>
      </c>
      <c r="K83" s="47">
        <f>SUM(K84:K87)</f>
        <v>0</v>
      </c>
      <c r="L83" s="48">
        <f t="shared" si="19"/>
        <v>0</v>
      </c>
      <c r="M83" s="49">
        <f t="shared" si="20"/>
        <v>0</v>
      </c>
      <c r="N83" s="27" t="str">
        <f>IF(E83=SUM(E84:E87),"","err")</f>
        <v/>
      </c>
      <c r="O83" s="28" t="str">
        <f t="shared" ref="O83:Q83" si="24">IF(F83=SUM(F84:F87),"","err")</f>
        <v/>
      </c>
      <c r="P83" s="28" t="str">
        <f t="shared" si="24"/>
        <v/>
      </c>
      <c r="Q83" s="28" t="str">
        <f t="shared" si="24"/>
        <v/>
      </c>
      <c r="R83" s="28" t="str">
        <f>IF(I83='[1]군구세외 일반회계 '!I83,"","err")</f>
        <v/>
      </c>
    </row>
    <row r="84" spans="2:18" s="19" customFormat="1" ht="21.75" customHeight="1">
      <c r="B84" s="105"/>
      <c r="C84" s="36" t="s">
        <v>52</v>
      </c>
      <c r="D84" s="36"/>
      <c r="E84" s="57">
        <f>'[1]군구세외 일반회계 '!E84</f>
        <v>0</v>
      </c>
      <c r="F84" s="57">
        <f>'[1]군구세외 일반회계 '!F84</f>
        <v>0</v>
      </c>
      <c r="G84" s="57">
        <f>'[1]군구세외 일반회계 '!G84</f>
        <v>0</v>
      </c>
      <c r="H84" s="57">
        <f>'[1]군구세외 일반회계 '!H84</f>
        <v>0</v>
      </c>
      <c r="I84" s="50">
        <f t="shared" si="23"/>
        <v>0</v>
      </c>
      <c r="J84" s="51">
        <f t="shared" si="18"/>
        <v>0</v>
      </c>
      <c r="K84" s="51">
        <f>'[1]군구세외 일반회계 '!K84</f>
        <v>0</v>
      </c>
      <c r="L84" s="52">
        <f t="shared" si="19"/>
        <v>0</v>
      </c>
      <c r="M84" s="53">
        <f t="shared" si="20"/>
        <v>0</v>
      </c>
      <c r="N84" s="27"/>
      <c r="O84" s="28"/>
      <c r="P84" s="28"/>
      <c r="Q84" s="28"/>
      <c r="R84" s="28" t="str">
        <f>IF(I84='[1]군구세외 일반회계 '!I84,"","err")</f>
        <v/>
      </c>
    </row>
    <row r="85" spans="2:18" ht="21.75" customHeight="1">
      <c r="B85" s="97"/>
      <c r="C85" s="72" t="s">
        <v>73</v>
      </c>
      <c r="D85" s="72"/>
      <c r="E85" s="86">
        <f>'[1]군구세외 일반회계 '!E85</f>
        <v>0</v>
      </c>
      <c r="F85" s="86">
        <f>'[1]군구세외 일반회계 '!F85</f>
        <v>0</v>
      </c>
      <c r="G85" s="86">
        <f>'[1]군구세외 일반회계 '!G85</f>
        <v>0</v>
      </c>
      <c r="H85" s="86">
        <f>'[1]군구세외 일반회계 '!H85</f>
        <v>0</v>
      </c>
      <c r="I85" s="87">
        <f t="shared" si="23"/>
        <v>0</v>
      </c>
      <c r="J85" s="88">
        <f t="shared" si="18"/>
        <v>0</v>
      </c>
      <c r="K85" s="88">
        <f>'[1]군구세외 일반회계 '!K85</f>
        <v>0</v>
      </c>
      <c r="L85" s="89">
        <f t="shared" si="19"/>
        <v>0</v>
      </c>
      <c r="M85" s="90">
        <f t="shared" si="20"/>
        <v>0</v>
      </c>
      <c r="N85" s="27"/>
      <c r="O85" s="28"/>
      <c r="P85" s="28"/>
      <c r="Q85" s="28"/>
      <c r="R85" s="28" t="str">
        <f>IF(I85='[1]군구세외 일반회계 '!I85,"","err")</f>
        <v/>
      </c>
    </row>
    <row r="86" spans="2:18" ht="21.75" customHeight="1">
      <c r="B86" s="97"/>
      <c r="C86" s="36" t="s">
        <v>74</v>
      </c>
      <c r="D86" s="36"/>
      <c r="E86" s="57">
        <f>'[1]군구세외 일반회계 '!E86</f>
        <v>0</v>
      </c>
      <c r="F86" s="57">
        <f>'[1]군구세외 일반회계 '!F86</f>
        <v>0</v>
      </c>
      <c r="G86" s="57">
        <f>'[1]군구세외 일반회계 '!G86</f>
        <v>0</v>
      </c>
      <c r="H86" s="57">
        <f>'[1]군구세외 일반회계 '!H86</f>
        <v>0</v>
      </c>
      <c r="I86" s="50">
        <f t="shared" si="23"/>
        <v>0</v>
      </c>
      <c r="J86" s="51">
        <f t="shared" si="18"/>
        <v>0</v>
      </c>
      <c r="K86" s="51">
        <f>'[1]군구세외 일반회계 '!K86</f>
        <v>0</v>
      </c>
      <c r="L86" s="52">
        <f t="shared" si="19"/>
        <v>0</v>
      </c>
      <c r="M86" s="53">
        <f t="shared" si="20"/>
        <v>0</v>
      </c>
      <c r="N86" s="27"/>
      <c r="O86" s="28"/>
      <c r="P86" s="28"/>
      <c r="Q86" s="28"/>
      <c r="R86" s="28" t="str">
        <f>IF(I86='[1]군구세외 일반회계 '!I86,"","err")</f>
        <v/>
      </c>
    </row>
    <row r="87" spans="2:18" ht="21.75" customHeight="1" thickBot="1">
      <c r="B87" s="98"/>
      <c r="C87" s="38" t="s">
        <v>75</v>
      </c>
      <c r="D87" s="38"/>
      <c r="E87" s="73">
        <f>'[1]군구세외 일반회계 '!E87</f>
        <v>0</v>
      </c>
      <c r="F87" s="73">
        <f>'[1]군구세외 일반회계 '!F87</f>
        <v>0</v>
      </c>
      <c r="G87" s="73">
        <f>'[1]군구세외 일반회계 '!G87</f>
        <v>0</v>
      </c>
      <c r="H87" s="73">
        <f>'[1]군구세외 일반회계 '!H87</f>
        <v>0</v>
      </c>
      <c r="I87" s="74">
        <f t="shared" si="23"/>
        <v>0</v>
      </c>
      <c r="J87" s="74">
        <f t="shared" si="18"/>
        <v>0</v>
      </c>
      <c r="K87" s="74">
        <f>'[1]군구세외 일반회계 '!K87</f>
        <v>0</v>
      </c>
      <c r="L87" s="75">
        <f t="shared" si="19"/>
        <v>0</v>
      </c>
      <c r="M87" s="76">
        <f t="shared" si="20"/>
        <v>0</v>
      </c>
      <c r="N87" s="27"/>
      <c r="O87" s="28"/>
      <c r="P87" s="28"/>
      <c r="Q87" s="28"/>
      <c r="R87" s="28" t="str">
        <f>IF(I87='[1]군구세외 일반회계 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A23" sqref="A23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8" width="4.5546875" style="4" customWidth="1"/>
    <col min="19" max="16384" width="8.88671875" style="4"/>
  </cols>
  <sheetData>
    <row r="1" spans="1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8" ht="28.5" customHeight="1">
      <c r="B2" s="115" t="s">
        <v>114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특별회계'!$L$3:$M$3</f>
        <v>미추홀구</v>
      </c>
      <c r="M3" s="100"/>
    </row>
    <row r="4" spans="1:18" s="9" customFormat="1" ht="18.75" customHeight="1" thickBot="1">
      <c r="B4" s="116" t="s">
        <v>113</v>
      </c>
      <c r="C4" s="116"/>
      <c r="D4" s="116"/>
      <c r="E4" s="8"/>
      <c r="F4" s="8"/>
      <c r="G4" s="8"/>
      <c r="H4" s="8"/>
      <c r="I4" s="8"/>
      <c r="J4" s="8"/>
      <c r="K4" s="8"/>
      <c r="L4" s="109" t="s">
        <v>61</v>
      </c>
      <c r="M4" s="109"/>
      <c r="N4" s="9">
        <f>COUNTIF(N7:R105,"err")</f>
        <v>1</v>
      </c>
    </row>
    <row r="5" spans="1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102</v>
      </c>
      <c r="O5" s="18"/>
      <c r="P5" s="18"/>
      <c r="Q5" s="18"/>
      <c r="R5" s="18"/>
    </row>
    <row r="6" spans="1:18" s="19" customFormat="1" ht="26.25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103</v>
      </c>
      <c r="O6" s="18" t="s">
        <v>104</v>
      </c>
      <c r="P6" s="18" t="s">
        <v>105</v>
      </c>
      <c r="Q6" s="18" t="s">
        <v>100</v>
      </c>
      <c r="R6" s="18" t="s">
        <v>101</v>
      </c>
    </row>
    <row r="7" spans="1:18" s="29" customFormat="1" ht="20.100000000000001" customHeight="1" thickBot="1">
      <c r="A7" s="91"/>
      <c r="B7" s="110" t="s">
        <v>62</v>
      </c>
      <c r="C7" s="111"/>
      <c r="D7" s="111"/>
      <c r="E7" s="40">
        <f>E8+E48</f>
        <v>5427820000</v>
      </c>
      <c r="F7" s="40">
        <f>F8+F48</f>
        <v>8360494127</v>
      </c>
      <c r="G7" s="40">
        <f>G8+G48</f>
        <v>789732331</v>
      </c>
      <c r="H7" s="40">
        <f>H8+H48</f>
        <v>7459370</v>
      </c>
      <c r="I7" s="40">
        <f>F7-G7-H7</f>
        <v>7563302426</v>
      </c>
      <c r="J7" s="40">
        <f>I7-K7</f>
        <v>7478464426</v>
      </c>
      <c r="K7" s="40">
        <f>K8+K48</f>
        <v>84838000</v>
      </c>
      <c r="L7" s="41">
        <f>IF(E7=0,0,+(G7/E7)*100)</f>
        <v>14.549714821051547</v>
      </c>
      <c r="M7" s="42">
        <f>IF(F7=0,0,+(G7/F7)*100)</f>
        <v>9.4460006669890468</v>
      </c>
      <c r="N7" s="27" t="str">
        <f>IF(E7='[1]군구세외 특별회계'!E7,"","err")</f>
        <v/>
      </c>
      <c r="O7" s="28" t="str">
        <f>IF(F7='[1]군구세외 특별회계'!F7,"","err")</f>
        <v/>
      </c>
      <c r="P7" s="28" t="str">
        <f>IF(G7='[1]군구세외 특별회계'!G7,"","err")</f>
        <v/>
      </c>
      <c r="Q7" s="28" t="str">
        <f>IF(H7='[1]군구세외 특별회계'!H7,"","err")</f>
        <v/>
      </c>
      <c r="R7" s="28" t="str">
        <f>IF(I7='[1]군구세외 특별회계'!I7,"","err")</f>
        <v/>
      </c>
    </row>
    <row r="8" spans="1:18" s="29" customFormat="1" ht="20.100000000000001" customHeight="1">
      <c r="B8" s="103" t="s">
        <v>41</v>
      </c>
      <c r="C8" s="104"/>
      <c r="D8" s="104"/>
      <c r="E8" s="31">
        <f>E9+E12+E21+E26+E36+E41</f>
        <v>3217820000</v>
      </c>
      <c r="F8" s="31">
        <f>F9+F12+F21+F26+F36+F41</f>
        <v>429428560</v>
      </c>
      <c r="G8" s="31">
        <f>G9+G12+G21+G26+G36+G41</f>
        <v>428788420</v>
      </c>
      <c r="H8" s="31">
        <f>H9+H12+H21+H26+H36+H41</f>
        <v>0</v>
      </c>
      <c r="I8" s="31">
        <f>F8-G8-H8</f>
        <v>640140</v>
      </c>
      <c r="J8" s="31">
        <f t="shared" ref="J8:J71" si="0">I8-K8</f>
        <v>640140</v>
      </c>
      <c r="K8" s="31">
        <f>K9+K12+K21+K26+K36+K41</f>
        <v>0</v>
      </c>
      <c r="L8" s="43">
        <f t="shared" ref="L8:L68" si="1">IF(E8=0,0,+(G8/E8)*100)</f>
        <v>13.325432124854716</v>
      </c>
      <c r="M8" s="32">
        <f t="shared" ref="M8:M68" si="2">IF(F8=0,0,+(G8/F8)*100)</f>
        <v>99.85093213176134</v>
      </c>
      <c r="N8" s="27" t="str">
        <f>IF(E8='[1]군구세외 특별회계'!E8,"","err")</f>
        <v/>
      </c>
      <c r="O8" s="28" t="str">
        <f>IF(F8='[1]군구세외 특별회계'!F8,"","err")</f>
        <v/>
      </c>
      <c r="P8" s="28" t="str">
        <f>IF(G8='[1]군구세외 특별회계'!G8,"","err")</f>
        <v/>
      </c>
      <c r="Q8" s="28" t="str">
        <f>IF(H8='[1]군구세외 특별회계'!H8,"","err")</f>
        <v/>
      </c>
      <c r="R8" s="28" t="str">
        <f>IF(I8='[1]군구세외 특별회계'!I8,"","err")</f>
        <v/>
      </c>
    </row>
    <row r="9" spans="1:18" s="29" customFormat="1" ht="20.100000000000001" customHeight="1">
      <c r="B9" s="44" t="s">
        <v>26</v>
      </c>
      <c r="C9" s="45"/>
      <c r="D9" s="45"/>
      <c r="E9" s="46">
        <f>SUM(E10:E11)</f>
        <v>0</v>
      </c>
      <c r="F9" s="46">
        <f>SUM(F10:F11)</f>
        <v>0</v>
      </c>
      <c r="G9" s="46">
        <f>SUM(G10:G11)</f>
        <v>0</v>
      </c>
      <c r="H9" s="46">
        <f>SUM(H10:H11)</f>
        <v>0</v>
      </c>
      <c r="I9" s="46">
        <f>F9-G9-H9</f>
        <v>0</v>
      </c>
      <c r="J9" s="47">
        <f t="shared" si="0"/>
        <v>0</v>
      </c>
      <c r="K9" s="47">
        <f>SUM(K10:K11)</f>
        <v>0</v>
      </c>
      <c r="L9" s="48">
        <f t="shared" si="1"/>
        <v>0</v>
      </c>
      <c r="M9" s="49">
        <f t="shared" si="2"/>
        <v>0</v>
      </c>
      <c r="N9" s="27" t="str">
        <f>IF(E9='[1]군구세외 특별회계'!E9,"","err")</f>
        <v/>
      </c>
      <c r="O9" s="28" t="str">
        <f>IF(F9='[1]군구세외 특별회계'!F9,"","err")</f>
        <v/>
      </c>
      <c r="P9" s="28" t="str">
        <f>IF(G9='[1]군구세외 특별회계'!G9,"","err")</f>
        <v/>
      </c>
      <c r="Q9" s="28" t="str">
        <f>IF(H9='[1]군구세외 특별회계'!H9,"","err")</f>
        <v/>
      </c>
      <c r="R9" s="28" t="str">
        <f>IF(I9='[1]군구세외 특별회계'!I9,"","err")</f>
        <v/>
      </c>
    </row>
    <row r="10" spans="1:18" s="29" customFormat="1" ht="20.100000000000001" customHeight="1">
      <c r="B10" s="105"/>
      <c r="C10" s="36" t="s">
        <v>27</v>
      </c>
      <c r="D10" s="36"/>
      <c r="E10" s="30">
        <f>'[1]군구세외 특별회계'!E10</f>
        <v>0</v>
      </c>
      <c r="F10" s="30">
        <f>'[1]군구세외 특별회계'!F10</f>
        <v>0</v>
      </c>
      <c r="G10" s="30">
        <f>'[1]군구세외 특별회계'!G10</f>
        <v>0</v>
      </c>
      <c r="H10" s="30">
        <f>'[1]군구세외 특별회계'!H10</f>
        <v>0</v>
      </c>
      <c r="I10" s="50">
        <f>F10-G10-H10</f>
        <v>0</v>
      </c>
      <c r="J10" s="51">
        <f t="shared" si="0"/>
        <v>0</v>
      </c>
      <c r="K10" s="51">
        <f>'[1]군구세외 특별회계'!K10</f>
        <v>0</v>
      </c>
      <c r="L10" s="52">
        <f t="shared" si="1"/>
        <v>0</v>
      </c>
      <c r="M10" s="53">
        <f t="shared" si="2"/>
        <v>0</v>
      </c>
      <c r="N10" s="27" t="str">
        <f>IF(E10='[1]군구세외 특별회계'!E10,"","err")</f>
        <v/>
      </c>
      <c r="O10" s="28" t="str">
        <f>IF(F10='[1]군구세외 특별회계'!F10,"","err")</f>
        <v/>
      </c>
      <c r="P10" s="28" t="str">
        <f>IF(G10='[1]군구세외 특별회계'!G10,"","err")</f>
        <v/>
      </c>
      <c r="Q10" s="28" t="str">
        <f>IF(H10='[1]군구세외 특별회계'!H10,"","err")</f>
        <v/>
      </c>
      <c r="R10" s="28" t="str">
        <f>IF(I10='[1]군구세외 특별회계'!I10,"","err")</f>
        <v/>
      </c>
    </row>
    <row r="11" spans="1:18" s="29" customFormat="1" ht="20.100000000000001" customHeight="1">
      <c r="B11" s="106"/>
      <c r="C11" s="36" t="s">
        <v>28</v>
      </c>
      <c r="D11" s="36"/>
      <c r="E11" s="30">
        <f>'[1]군구세외 특별회계'!E11</f>
        <v>0</v>
      </c>
      <c r="F11" s="30">
        <f>'[1]군구세외 특별회계'!F11</f>
        <v>0</v>
      </c>
      <c r="G11" s="30">
        <f>'[1]군구세외 특별회계'!G11</f>
        <v>0</v>
      </c>
      <c r="H11" s="30">
        <f>'[1]군구세외 특별회계'!H11</f>
        <v>0</v>
      </c>
      <c r="I11" s="50">
        <f t="shared" ref="I11:I77" si="3">F11-G11-H11</f>
        <v>0</v>
      </c>
      <c r="J11" s="51">
        <f t="shared" si="0"/>
        <v>0</v>
      </c>
      <c r="K11" s="51">
        <f>'[1]군구세외 특별회계'!K11</f>
        <v>0</v>
      </c>
      <c r="L11" s="52">
        <f t="shared" si="1"/>
        <v>0</v>
      </c>
      <c r="M11" s="53">
        <f t="shared" si="2"/>
        <v>0</v>
      </c>
      <c r="N11" s="27" t="str">
        <f>IF(E11='[1]군구세외 특별회계'!E11,"","err")</f>
        <v/>
      </c>
      <c r="O11" s="28" t="str">
        <f>IF(F11='[1]군구세외 특별회계'!F11,"","err")</f>
        <v/>
      </c>
      <c r="P11" s="28" t="str">
        <f>IF(G11='[1]군구세외 특별회계'!G11,"","err")</f>
        <v/>
      </c>
      <c r="Q11" s="28" t="str">
        <f>IF(H11='[1]군구세외 특별회계'!H11,"","err")</f>
        <v/>
      </c>
      <c r="R11" s="28" t="str">
        <f>IF(I11='[1]군구세외 특별회계'!I11,"","err")</f>
        <v/>
      </c>
    </row>
    <row r="12" spans="1:18" s="29" customFormat="1" ht="20.100000000000001" customHeight="1">
      <c r="B12" s="44" t="s">
        <v>29</v>
      </c>
      <c r="C12" s="45"/>
      <c r="D12" s="45"/>
      <c r="E12" s="46">
        <f>SUM(E13:E20)</f>
        <v>2300000</v>
      </c>
      <c r="F12" s="46">
        <f>SUM(F13:F20)</f>
        <v>1263440</v>
      </c>
      <c r="G12" s="46">
        <f>SUM(G13:G20)</f>
        <v>623300</v>
      </c>
      <c r="H12" s="46">
        <f>SUM(H13:H20)</f>
        <v>0</v>
      </c>
      <c r="I12" s="46">
        <f t="shared" si="3"/>
        <v>640140</v>
      </c>
      <c r="J12" s="47">
        <f t="shared" si="0"/>
        <v>640140</v>
      </c>
      <c r="K12" s="47">
        <f>SUM(K13:K20)</f>
        <v>0</v>
      </c>
      <c r="L12" s="48">
        <f t="shared" si="1"/>
        <v>27.1</v>
      </c>
      <c r="M12" s="49">
        <f t="shared" si="2"/>
        <v>49.333565503704172</v>
      </c>
      <c r="N12" s="27" t="str">
        <f>IF(E12='[1]군구세외 특별회계'!E12,"","err")</f>
        <v/>
      </c>
      <c r="O12" s="28" t="str">
        <f>IF(F12='[1]군구세외 특별회계'!F12,"","err")</f>
        <v/>
      </c>
      <c r="P12" s="28" t="str">
        <f>IF(G12='[1]군구세외 특별회계'!G12,"","err")</f>
        <v/>
      </c>
      <c r="Q12" s="28" t="str">
        <f>IF(H12='[1]군구세외 특별회계'!H12,"","err")</f>
        <v/>
      </c>
      <c r="R12" s="28" t="str">
        <f>IF(I12='[1]군구세외 특별회계'!I12,"","err")</f>
        <v/>
      </c>
    </row>
    <row r="13" spans="1:18" s="29" customFormat="1" ht="20.100000000000001" customHeight="1">
      <c r="B13" s="105" t="s">
        <v>0</v>
      </c>
      <c r="C13" s="36" t="s">
        <v>65</v>
      </c>
      <c r="D13" s="36"/>
      <c r="E13" s="30">
        <f>'[1]군구세외 특별회계'!E13</f>
        <v>0</v>
      </c>
      <c r="F13" s="30">
        <f>'[1]군구세외 특별회계'!F13</f>
        <v>0</v>
      </c>
      <c r="G13" s="30">
        <f>'[1]군구세외 특별회계'!G13</f>
        <v>0</v>
      </c>
      <c r="H13" s="30">
        <f>'[1]군구세외 특별회계'!H13</f>
        <v>0</v>
      </c>
      <c r="I13" s="50">
        <f t="shared" si="3"/>
        <v>0</v>
      </c>
      <c r="J13" s="51">
        <f t="shared" si="0"/>
        <v>0</v>
      </c>
      <c r="K13" s="51">
        <f>'[1]군구세외 특별회계'!K13</f>
        <v>0</v>
      </c>
      <c r="L13" s="52">
        <f>IF(E13=0,0,+(G13/E13)*100)</f>
        <v>0</v>
      </c>
      <c r="M13" s="53">
        <f t="shared" si="2"/>
        <v>0</v>
      </c>
      <c r="N13" s="27" t="str">
        <f>IF(E13='[1]군구세외 특별회계'!E13,"","err")</f>
        <v/>
      </c>
      <c r="O13" s="28" t="str">
        <f>IF(F13='[1]군구세외 특별회계'!F13,"","err")</f>
        <v/>
      </c>
      <c r="P13" s="28" t="str">
        <f>IF(G13='[1]군구세외 특별회계'!G13,"","err")</f>
        <v/>
      </c>
      <c r="Q13" s="28" t="str">
        <f>IF(H13='[1]군구세외 특별회계'!H13,"","err")</f>
        <v/>
      </c>
      <c r="R13" s="28" t="str">
        <f>IF(I13='[1]군구세외 특별회계'!I13,"","err")</f>
        <v/>
      </c>
    </row>
    <row r="14" spans="1:18" s="29" customFormat="1" ht="20.100000000000001" customHeight="1">
      <c r="B14" s="97"/>
      <c r="C14" s="36" t="s">
        <v>66</v>
      </c>
      <c r="D14" s="36"/>
      <c r="E14" s="30">
        <f>'[1]군구세외 특별회계'!E14</f>
        <v>0</v>
      </c>
      <c r="F14" s="30">
        <f>'[1]군구세외 특별회계'!F14</f>
        <v>0</v>
      </c>
      <c r="G14" s="30">
        <f>'[1]군구세외 특별회계'!G14</f>
        <v>0</v>
      </c>
      <c r="H14" s="30">
        <f>'[1]군구세외 특별회계'!H14</f>
        <v>0</v>
      </c>
      <c r="I14" s="50">
        <f t="shared" si="3"/>
        <v>0</v>
      </c>
      <c r="J14" s="51">
        <f t="shared" si="0"/>
        <v>0</v>
      </c>
      <c r="K14" s="51">
        <f>'[1]군구세외 특별회계'!K14</f>
        <v>0</v>
      </c>
      <c r="L14" s="52">
        <f t="shared" si="1"/>
        <v>0</v>
      </c>
      <c r="M14" s="53">
        <f t="shared" si="2"/>
        <v>0</v>
      </c>
      <c r="N14" s="27" t="str">
        <f>IF(E14='[1]군구세외 특별회계'!E14,"","err")</f>
        <v/>
      </c>
      <c r="O14" s="28" t="str">
        <f>IF(F14='[1]군구세외 특별회계'!F14,"","err")</f>
        <v/>
      </c>
      <c r="P14" s="28" t="str">
        <f>IF(G14='[1]군구세외 특별회계'!G14,"","err")</f>
        <v/>
      </c>
      <c r="Q14" s="28" t="str">
        <f>IF(H14='[1]군구세외 특별회계'!H14,"","err")</f>
        <v/>
      </c>
      <c r="R14" s="28" t="str">
        <f>IF(I14='[1]군구세외 특별회계'!I14,"","err")</f>
        <v/>
      </c>
    </row>
    <row r="15" spans="1:18" s="29" customFormat="1" ht="20.100000000000001" customHeight="1">
      <c r="B15" s="97"/>
      <c r="C15" s="36" t="s">
        <v>7</v>
      </c>
      <c r="D15" s="36"/>
      <c r="E15" s="30">
        <f>'[1]군구세외 특별회계'!E15</f>
        <v>0</v>
      </c>
      <c r="F15" s="30">
        <f>'[1]군구세외 특별회계'!F15</f>
        <v>0</v>
      </c>
      <c r="G15" s="30">
        <f>'[1]군구세외 특별회계'!G15</f>
        <v>0</v>
      </c>
      <c r="H15" s="30">
        <f>'[1]군구세외 특별회계'!H15</f>
        <v>0</v>
      </c>
      <c r="I15" s="50">
        <f t="shared" si="3"/>
        <v>0</v>
      </c>
      <c r="J15" s="51">
        <f t="shared" si="0"/>
        <v>0</v>
      </c>
      <c r="K15" s="51">
        <f>'[1]군구세외 특별회계'!K15</f>
        <v>0</v>
      </c>
      <c r="L15" s="52">
        <f t="shared" si="1"/>
        <v>0</v>
      </c>
      <c r="M15" s="53">
        <f t="shared" si="2"/>
        <v>0</v>
      </c>
      <c r="N15" s="27" t="str">
        <f>IF(E15='[1]군구세외 특별회계'!E15,"","err")</f>
        <v/>
      </c>
      <c r="O15" s="28" t="str">
        <f>IF(F15='[1]군구세외 특별회계'!F15,"","err")</f>
        <v/>
      </c>
      <c r="P15" s="28" t="str">
        <f>IF(G15='[1]군구세외 특별회계'!G15,"","err")</f>
        <v/>
      </c>
      <c r="Q15" s="28" t="str">
        <f>IF(H15='[1]군구세외 특별회계'!H15,"","err")</f>
        <v/>
      </c>
      <c r="R15" s="28" t="str">
        <f>IF(I15='[1]군구세외 특별회계'!I15,"","err")</f>
        <v/>
      </c>
    </row>
    <row r="16" spans="1:18" s="29" customFormat="1" ht="20.100000000000001" customHeight="1">
      <c r="B16" s="97"/>
      <c r="C16" s="36" t="s">
        <v>8</v>
      </c>
      <c r="D16" s="36"/>
      <c r="E16" s="30">
        <f>'[1]군구세외 특별회계'!E16</f>
        <v>0</v>
      </c>
      <c r="F16" s="30">
        <f>'[1]군구세외 특별회계'!F16</f>
        <v>0</v>
      </c>
      <c r="G16" s="30">
        <f>'[1]군구세외 특별회계'!G16</f>
        <v>0</v>
      </c>
      <c r="H16" s="30">
        <f>'[1]군구세외 특별회계'!H16</f>
        <v>0</v>
      </c>
      <c r="I16" s="50">
        <f t="shared" si="3"/>
        <v>0</v>
      </c>
      <c r="J16" s="51">
        <f t="shared" si="0"/>
        <v>0</v>
      </c>
      <c r="K16" s="51">
        <f>'[1]군구세외 특별회계'!K16</f>
        <v>0</v>
      </c>
      <c r="L16" s="52">
        <f t="shared" si="1"/>
        <v>0</v>
      </c>
      <c r="M16" s="53">
        <f t="shared" si="2"/>
        <v>0</v>
      </c>
      <c r="N16" s="27" t="str">
        <f>IF(E16='[1]군구세외 특별회계'!E16,"","err")</f>
        <v/>
      </c>
      <c r="O16" s="28" t="str">
        <f>IF(F16='[1]군구세외 특별회계'!F16,"","err")</f>
        <v/>
      </c>
      <c r="P16" s="28" t="str">
        <f>IF(G16='[1]군구세외 특별회계'!G16,"","err")</f>
        <v/>
      </c>
      <c r="Q16" s="28" t="str">
        <f>IF(H16='[1]군구세외 특별회계'!H16,"","err")</f>
        <v/>
      </c>
      <c r="R16" s="28" t="str">
        <f>IF(I16='[1]군구세외 특별회계'!I16,"","err")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특별회계'!E17</f>
        <v>0</v>
      </c>
      <c r="F17" s="30">
        <f>'[1]군구세외 특별회계'!F17</f>
        <v>0</v>
      </c>
      <c r="G17" s="30">
        <f>'[1]군구세외 특별회계'!G17</f>
        <v>0</v>
      </c>
      <c r="H17" s="30">
        <f>'[1]군구세외 특별회계'!H17</f>
        <v>0</v>
      </c>
      <c r="I17" s="50">
        <f t="shared" si="3"/>
        <v>0</v>
      </c>
      <c r="J17" s="51">
        <f t="shared" si="0"/>
        <v>0</v>
      </c>
      <c r="K17" s="51">
        <f>'[1]군구세외 특별회계'!K17</f>
        <v>0</v>
      </c>
      <c r="L17" s="52">
        <f t="shared" si="1"/>
        <v>0</v>
      </c>
      <c r="M17" s="53">
        <f t="shared" si="2"/>
        <v>0</v>
      </c>
      <c r="N17" s="27" t="str">
        <f>IF(E17='[1]군구세외 특별회계'!E17,"","err")</f>
        <v/>
      </c>
      <c r="O17" s="28" t="str">
        <f>IF(F17='[1]군구세외 특별회계'!F17,"","err")</f>
        <v/>
      </c>
      <c r="P17" s="28" t="str">
        <f>IF(G17='[1]군구세외 특별회계'!G17,"","err")</f>
        <v/>
      </c>
      <c r="Q17" s="28" t="str">
        <f>IF(H17='[1]군구세외 특별회계'!H17,"","err")</f>
        <v/>
      </c>
      <c r="R17" s="28" t="str">
        <f>IF(I17='[1]군구세외 특별회계'!I17,"","err")</f>
        <v>err</v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특별회계'!E18</f>
        <v>0</v>
      </c>
      <c r="F18" s="30">
        <f>'[1]군구세외 특별회계'!F18</f>
        <v>0</v>
      </c>
      <c r="G18" s="30">
        <f>'[1]군구세외 특별회계'!G18</f>
        <v>0</v>
      </c>
      <c r="H18" s="30">
        <f>'[1]군구세외 특별회계'!H18</f>
        <v>0</v>
      </c>
      <c r="I18" s="50">
        <f t="shared" si="3"/>
        <v>0</v>
      </c>
      <c r="J18" s="51">
        <f t="shared" si="0"/>
        <v>0</v>
      </c>
      <c r="K18" s="51">
        <f>'[1]군구세외 특별회계'!K18</f>
        <v>0</v>
      </c>
      <c r="L18" s="52">
        <f t="shared" si="1"/>
        <v>0</v>
      </c>
      <c r="M18" s="53">
        <f>IF(F18=0,0,+(G18/F18)*100)</f>
        <v>0</v>
      </c>
      <c r="N18" s="27" t="str">
        <f>IF(E18='[1]군구세외 특별회계'!E18,"","err")</f>
        <v/>
      </c>
      <c r="O18" s="28" t="str">
        <f>IF(F18='[1]군구세외 특별회계'!F18,"","err")</f>
        <v/>
      </c>
      <c r="P18" s="28" t="str">
        <f>IF(G18='[1]군구세외 특별회계'!G18,"","err")</f>
        <v/>
      </c>
      <c r="Q18" s="28" t="str">
        <f>IF(H18='[1]군구세외 특별회계'!H18,"","err")</f>
        <v/>
      </c>
      <c r="R18" s="28" t="str">
        <f>IF(I18='[1]군구세외 특별회계'!I18,"","err")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특별회계'!E19</f>
        <v>0</v>
      </c>
      <c r="F19" s="30">
        <f>'[1]군구세외 특별회계'!F19</f>
        <v>0</v>
      </c>
      <c r="G19" s="30">
        <f>'[1]군구세외 특별회계'!G19</f>
        <v>0</v>
      </c>
      <c r="H19" s="30">
        <f>'[1]군구세외 특별회계'!H19</f>
        <v>0</v>
      </c>
      <c r="I19" s="50">
        <f>F19-G19-H19</f>
        <v>0</v>
      </c>
      <c r="J19" s="51">
        <f t="shared" si="0"/>
        <v>0</v>
      </c>
      <c r="K19" s="51">
        <f>'[1]군구세외 특별회계'!K19</f>
        <v>0</v>
      </c>
      <c r="L19" s="52">
        <f t="shared" si="1"/>
        <v>0</v>
      </c>
      <c r="M19" s="53">
        <f t="shared" si="2"/>
        <v>0</v>
      </c>
      <c r="N19" s="27" t="str">
        <f>IF(E19='[1]군구세외 특별회계'!E19,"","err")</f>
        <v/>
      </c>
      <c r="O19" s="28" t="str">
        <f>IF(F19='[1]군구세외 특별회계'!F19,"","err")</f>
        <v/>
      </c>
      <c r="P19" s="28" t="str">
        <f>IF(G19='[1]군구세외 특별회계'!G19,"","err")</f>
        <v/>
      </c>
      <c r="Q19" s="28" t="str">
        <f>IF(H19='[1]군구세외 특별회계'!H19,"","err")</f>
        <v/>
      </c>
      <c r="R19" s="28" t="str">
        <f>IF(I19='[1]군구세외 특별회계'!I19,"","err")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특별회계'!E20</f>
        <v>2300000</v>
      </c>
      <c r="F20" s="30">
        <f>'[1]군구세외 특별회계'!F20</f>
        <v>1263440</v>
      </c>
      <c r="G20" s="30">
        <f>'[1]군구세외 특별회계'!G20</f>
        <v>623300</v>
      </c>
      <c r="H20" s="30">
        <f>'[1]군구세외 특별회계'!H20</f>
        <v>0</v>
      </c>
      <c r="I20" s="50">
        <f t="shared" si="3"/>
        <v>640140</v>
      </c>
      <c r="J20" s="51">
        <f t="shared" si="0"/>
        <v>640140</v>
      </c>
      <c r="K20" s="51">
        <f>'[1]군구세외 특별회계'!K20</f>
        <v>0</v>
      </c>
      <c r="L20" s="52">
        <f t="shared" si="1"/>
        <v>27.1</v>
      </c>
      <c r="M20" s="53">
        <f t="shared" si="2"/>
        <v>49.333565503704172</v>
      </c>
      <c r="N20" s="27" t="str">
        <f>IF(E20='[1]군구세외 특별회계'!E20,"","err")</f>
        <v/>
      </c>
      <c r="O20" s="28" t="str">
        <f>IF(F20='[1]군구세외 특별회계'!F20,"","err")</f>
        <v/>
      </c>
      <c r="P20" s="28" t="str">
        <f>IF(G20='[1]군구세외 특별회계'!G20,"","err")</f>
        <v/>
      </c>
      <c r="Q20" s="28" t="str">
        <f>IF(H20='[1]군구세외 특별회계'!H20,"","err")</f>
        <v/>
      </c>
      <c r="R20" s="28" t="str">
        <f>IF(I20='[1]군구세외 특별회계'!I20,"","err")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0</v>
      </c>
      <c r="F21" s="46">
        <f>SUM(F22:F25)</f>
        <v>0</v>
      </c>
      <c r="G21" s="46">
        <f>SUM(G22:G25)</f>
        <v>0</v>
      </c>
      <c r="H21" s="46">
        <f>SUM(H22:H25)</f>
        <v>0</v>
      </c>
      <c r="I21" s="46">
        <f t="shared" si="3"/>
        <v>0</v>
      </c>
      <c r="J21" s="47">
        <f t="shared" si="0"/>
        <v>0</v>
      </c>
      <c r="K21" s="47">
        <f>SUM(K22:K25)</f>
        <v>0</v>
      </c>
      <c r="L21" s="48">
        <f t="shared" si="1"/>
        <v>0</v>
      </c>
      <c r="M21" s="49">
        <f t="shared" si="2"/>
        <v>0</v>
      </c>
      <c r="N21" s="27" t="str">
        <f>IF(E21='[1]군구세외 특별회계'!E21,"","err")</f>
        <v/>
      </c>
      <c r="O21" s="28" t="str">
        <f>IF(F21='[1]군구세외 특별회계'!F21,"","err")</f>
        <v/>
      </c>
      <c r="P21" s="28" t="str">
        <f>IF(G21='[1]군구세외 특별회계'!G21,"","err")</f>
        <v/>
      </c>
      <c r="Q21" s="28" t="str">
        <f>IF(H21='[1]군구세외 특별회계'!H21,"","err")</f>
        <v/>
      </c>
      <c r="R21" s="28" t="str">
        <f>IF(I21='[1]군구세외 특별회계'!I21,"","err")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특별회계'!E22</f>
        <v>0</v>
      </c>
      <c r="F22" s="30">
        <f>'[1]군구세외 특별회계'!F22</f>
        <v>0</v>
      </c>
      <c r="G22" s="30">
        <f>'[1]군구세외 특별회계'!G22</f>
        <v>0</v>
      </c>
      <c r="H22" s="30">
        <f>'[1]군구세외 특별회계'!H22</f>
        <v>0</v>
      </c>
      <c r="I22" s="50">
        <f t="shared" si="3"/>
        <v>0</v>
      </c>
      <c r="J22" s="51">
        <f t="shared" si="0"/>
        <v>0</v>
      </c>
      <c r="K22" s="51">
        <f>'[1]군구세외 특별회계'!K22</f>
        <v>0</v>
      </c>
      <c r="L22" s="52">
        <f t="shared" si="1"/>
        <v>0</v>
      </c>
      <c r="M22" s="53">
        <f t="shared" si="2"/>
        <v>0</v>
      </c>
      <c r="N22" s="27" t="str">
        <f>IF(E22='[1]군구세외 특별회계'!E22,"","err")</f>
        <v/>
      </c>
      <c r="O22" s="28" t="str">
        <f>IF(F22='[1]군구세외 특별회계'!F22,"","err")</f>
        <v/>
      </c>
      <c r="P22" s="28" t="str">
        <f>IF(G22='[1]군구세외 특별회계'!G22,"","err")</f>
        <v/>
      </c>
      <c r="Q22" s="28" t="str">
        <f>IF(H22='[1]군구세외 특별회계'!H22,"","err")</f>
        <v/>
      </c>
      <c r="R22" s="28" t="str">
        <f>IF(I22='[1]군구세외 특별회계'!I22,"","err")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특별회계'!E23</f>
        <v>0</v>
      </c>
      <c r="F23" s="30">
        <f>'[1]군구세외 특별회계'!F23</f>
        <v>0</v>
      </c>
      <c r="G23" s="30">
        <f>'[1]군구세외 특별회계'!G23</f>
        <v>0</v>
      </c>
      <c r="H23" s="30">
        <f>'[1]군구세외 특별회계'!H23</f>
        <v>0</v>
      </c>
      <c r="I23" s="50">
        <f t="shared" si="3"/>
        <v>0</v>
      </c>
      <c r="J23" s="51">
        <f t="shared" si="0"/>
        <v>0</v>
      </c>
      <c r="K23" s="51">
        <f>'[1]군구세외 특별회계'!K23</f>
        <v>0</v>
      </c>
      <c r="L23" s="52">
        <f t="shared" si="1"/>
        <v>0</v>
      </c>
      <c r="M23" s="53">
        <f t="shared" si="2"/>
        <v>0</v>
      </c>
      <c r="N23" s="27" t="str">
        <f>IF(E23='[1]군구세외 특별회계'!E23,"","err")</f>
        <v/>
      </c>
      <c r="O23" s="28" t="str">
        <f>IF(F23='[1]군구세외 특별회계'!F23,"","err")</f>
        <v/>
      </c>
      <c r="P23" s="28" t="str">
        <f>IF(G23='[1]군구세외 특별회계'!G23,"","err")</f>
        <v/>
      </c>
      <c r="Q23" s="28" t="str">
        <f>IF(H23='[1]군구세외 특별회계'!H23,"","err")</f>
        <v/>
      </c>
      <c r="R23" s="28" t="str">
        <f>IF(I23='[1]군구세외 특별회계'!I23,"","err")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특별회계'!E24</f>
        <v>0</v>
      </c>
      <c r="F24" s="30">
        <f>'[1]군구세외 특별회계'!F24</f>
        <v>0</v>
      </c>
      <c r="G24" s="30">
        <f>'[1]군구세외 특별회계'!G24</f>
        <v>0</v>
      </c>
      <c r="H24" s="30">
        <f>'[1]군구세외 특별회계'!H24</f>
        <v>0</v>
      </c>
      <c r="I24" s="50">
        <f t="shared" si="3"/>
        <v>0</v>
      </c>
      <c r="J24" s="51">
        <f t="shared" si="0"/>
        <v>0</v>
      </c>
      <c r="K24" s="51">
        <f>'[1]군구세외 특별회계'!K24</f>
        <v>0</v>
      </c>
      <c r="L24" s="52">
        <f t="shared" si="1"/>
        <v>0</v>
      </c>
      <c r="M24" s="53">
        <f t="shared" si="2"/>
        <v>0</v>
      </c>
      <c r="N24" s="27" t="str">
        <f>IF(E24='[1]군구세외 특별회계'!E24,"","err")</f>
        <v/>
      </c>
      <c r="O24" s="28" t="str">
        <f>IF(F24='[1]군구세외 특별회계'!F24,"","err")</f>
        <v/>
      </c>
      <c r="P24" s="28" t="str">
        <f>IF(G24='[1]군구세외 특별회계'!G24,"","err")</f>
        <v/>
      </c>
      <c r="Q24" s="28" t="str">
        <f>IF(H24='[1]군구세외 특별회계'!H24,"","err")</f>
        <v/>
      </c>
      <c r="R24" s="28" t="str">
        <f>IF(I24='[1]군구세외 특별회계'!I24,"","err")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특별회계'!E25</f>
        <v>0</v>
      </c>
      <c r="F25" s="30">
        <f>'[1]군구세외 특별회계'!F25</f>
        <v>0</v>
      </c>
      <c r="G25" s="30">
        <f>'[1]군구세외 특별회계'!G25</f>
        <v>0</v>
      </c>
      <c r="H25" s="30">
        <f>'[1]군구세외 특별회계'!H25</f>
        <v>0</v>
      </c>
      <c r="I25" s="50">
        <f t="shared" si="3"/>
        <v>0</v>
      </c>
      <c r="J25" s="51">
        <f t="shared" si="0"/>
        <v>0</v>
      </c>
      <c r="K25" s="51">
        <f>'[1]군구세외 특별회계'!K25</f>
        <v>0</v>
      </c>
      <c r="L25" s="52">
        <f t="shared" si="1"/>
        <v>0</v>
      </c>
      <c r="M25" s="53">
        <f t="shared" si="2"/>
        <v>0</v>
      </c>
      <c r="N25" s="27" t="str">
        <f>IF(E25='[1]군구세외 특별회계'!E25,"","err")</f>
        <v/>
      </c>
      <c r="O25" s="28" t="str">
        <f>IF(F25='[1]군구세외 특별회계'!F25,"","err")</f>
        <v/>
      </c>
      <c r="P25" s="28" t="str">
        <f>IF(G25='[1]군구세외 특별회계'!G25,"","err")</f>
        <v/>
      </c>
      <c r="Q25" s="28" t="str">
        <f>IF(H25='[1]군구세외 특별회계'!H25,"","err")</f>
        <v/>
      </c>
      <c r="R25" s="28" t="str">
        <f>IF(I25='[1]군구세외 특별회계'!I25,"","err")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2878528000</v>
      </c>
      <c r="F26" s="46">
        <f>SUM(F27:F35)</f>
        <v>310373980</v>
      </c>
      <c r="G26" s="46">
        <f>SUM(G27:G35)</f>
        <v>310373980</v>
      </c>
      <c r="H26" s="46">
        <f>SUM(H27:H35)</f>
        <v>0</v>
      </c>
      <c r="I26" s="46">
        <f t="shared" si="3"/>
        <v>0</v>
      </c>
      <c r="J26" s="47">
        <f t="shared" si="0"/>
        <v>0</v>
      </c>
      <c r="K26" s="47">
        <f>SUM(K27:K35)</f>
        <v>0</v>
      </c>
      <c r="L26" s="48">
        <f t="shared" si="1"/>
        <v>10.782385302487938</v>
      </c>
      <c r="M26" s="49">
        <f t="shared" si="2"/>
        <v>100</v>
      </c>
      <c r="N26" s="27" t="str">
        <f>IF(E26='[1]군구세외 특별회계'!E26,"","err")</f>
        <v/>
      </c>
      <c r="O26" s="28" t="str">
        <f>IF(F26='[1]군구세외 특별회계'!F26,"","err")</f>
        <v/>
      </c>
      <c r="P26" s="28" t="str">
        <f>IF(G26='[1]군구세외 특별회계'!G26,"","err")</f>
        <v/>
      </c>
      <c r="Q26" s="28" t="str">
        <f>IF(H26='[1]군구세외 특별회계'!H26,"","err")</f>
        <v/>
      </c>
      <c r="R26" s="28" t="str">
        <f>IF(I26='[1]군구세외 특별회계'!I26,"","err")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특별회계'!E27</f>
        <v>0</v>
      </c>
      <c r="F27" s="30">
        <f>'[1]군구세외 특별회계'!F27</f>
        <v>0</v>
      </c>
      <c r="G27" s="30">
        <f>'[1]군구세외 특별회계'!G27</f>
        <v>0</v>
      </c>
      <c r="H27" s="30">
        <f>'[1]군구세외 특별회계'!H27</f>
        <v>0</v>
      </c>
      <c r="I27" s="50">
        <f t="shared" si="3"/>
        <v>0</v>
      </c>
      <c r="J27" s="51">
        <f t="shared" si="0"/>
        <v>0</v>
      </c>
      <c r="K27" s="51">
        <f>'[1]군구세외 특별회계'!K27</f>
        <v>0</v>
      </c>
      <c r="L27" s="52">
        <f t="shared" si="1"/>
        <v>0</v>
      </c>
      <c r="M27" s="53">
        <f t="shared" si="2"/>
        <v>0</v>
      </c>
      <c r="N27" s="27" t="str">
        <f>IF(E27='[1]군구세외 특별회계'!E27,"","err")</f>
        <v/>
      </c>
      <c r="O27" s="28" t="str">
        <f>IF(F27='[1]군구세외 특별회계'!F27,"","err")</f>
        <v/>
      </c>
      <c r="P27" s="28" t="str">
        <f>IF(G27='[1]군구세외 특별회계'!G27,"","err")</f>
        <v/>
      </c>
      <c r="Q27" s="28" t="str">
        <f>IF(H27='[1]군구세외 특별회계'!H27,"","err")</f>
        <v/>
      </c>
      <c r="R27" s="28" t="str">
        <f>IF(I27='[1]군구세외 특별회계'!I27,"","err")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특별회계'!E28</f>
        <v>2200000000</v>
      </c>
      <c r="F28" s="30">
        <f>'[1]군구세외 특별회계'!F28</f>
        <v>254418500</v>
      </c>
      <c r="G28" s="30">
        <f>'[1]군구세외 특별회계'!G28</f>
        <v>254418500</v>
      </c>
      <c r="H28" s="30">
        <f>'[1]군구세외 특별회계'!H28</f>
        <v>0</v>
      </c>
      <c r="I28" s="50">
        <f t="shared" si="3"/>
        <v>0</v>
      </c>
      <c r="J28" s="51">
        <f t="shared" si="0"/>
        <v>0</v>
      </c>
      <c r="K28" s="51">
        <f>'[1]군구세외 특별회계'!K28</f>
        <v>0</v>
      </c>
      <c r="L28" s="52">
        <f t="shared" si="1"/>
        <v>11.564477272727272</v>
      </c>
      <c r="M28" s="53">
        <f t="shared" si="2"/>
        <v>100</v>
      </c>
      <c r="N28" s="27" t="str">
        <f>IF(E28='[1]군구세외 특별회계'!E28,"","err")</f>
        <v/>
      </c>
      <c r="O28" s="28" t="str">
        <f>IF(F28='[1]군구세외 특별회계'!F28,"","err")</f>
        <v/>
      </c>
      <c r="P28" s="28" t="str">
        <f>IF(G28='[1]군구세외 특별회계'!G28,"","err")</f>
        <v/>
      </c>
      <c r="Q28" s="28" t="str">
        <f>IF(H28='[1]군구세외 특별회계'!H28,"","err")</f>
        <v/>
      </c>
      <c r="R28" s="28" t="str">
        <f>IF(I28='[1]군구세외 특별회계'!I28,"","err")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특별회계'!E29</f>
        <v>0</v>
      </c>
      <c r="F29" s="30">
        <f>'[1]군구세외 특별회계'!F29</f>
        <v>0</v>
      </c>
      <c r="G29" s="30">
        <f>'[1]군구세외 특별회계'!G29</f>
        <v>0</v>
      </c>
      <c r="H29" s="30">
        <f>'[1]군구세외 특별회계'!H29</f>
        <v>0</v>
      </c>
      <c r="I29" s="50">
        <f t="shared" si="3"/>
        <v>0</v>
      </c>
      <c r="J29" s="51">
        <f t="shared" si="0"/>
        <v>0</v>
      </c>
      <c r="K29" s="51">
        <f>'[1]군구세외 특별회계'!K29</f>
        <v>0</v>
      </c>
      <c r="L29" s="52">
        <f t="shared" si="1"/>
        <v>0</v>
      </c>
      <c r="M29" s="53">
        <f t="shared" si="2"/>
        <v>0</v>
      </c>
      <c r="N29" s="27" t="str">
        <f>IF(E29='[1]군구세외 특별회계'!E29,"","err")</f>
        <v/>
      </c>
      <c r="O29" s="28" t="str">
        <f>IF(F29='[1]군구세외 특별회계'!F29,"","err")</f>
        <v/>
      </c>
      <c r="P29" s="28" t="str">
        <f>IF(G29='[1]군구세외 특별회계'!G29,"","err")</f>
        <v/>
      </c>
      <c r="Q29" s="28" t="str">
        <f>IF(H29='[1]군구세외 특별회계'!H29,"","err")</f>
        <v/>
      </c>
      <c r="R29" s="28" t="str">
        <f>IF(I29='[1]군구세외 특별회계'!I29,"","err")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특별회계'!E30</f>
        <v>0</v>
      </c>
      <c r="F30" s="30">
        <f>'[1]군구세외 특별회계'!F30</f>
        <v>0</v>
      </c>
      <c r="G30" s="30">
        <f>'[1]군구세외 특별회계'!G30</f>
        <v>0</v>
      </c>
      <c r="H30" s="30">
        <f>'[1]군구세외 특별회계'!H30</f>
        <v>0</v>
      </c>
      <c r="I30" s="50">
        <f t="shared" si="3"/>
        <v>0</v>
      </c>
      <c r="J30" s="51">
        <f t="shared" si="0"/>
        <v>0</v>
      </c>
      <c r="K30" s="51">
        <f>'[1]군구세외 특별회계'!K30</f>
        <v>0</v>
      </c>
      <c r="L30" s="52">
        <f t="shared" si="1"/>
        <v>0</v>
      </c>
      <c r="M30" s="53">
        <f t="shared" si="2"/>
        <v>0</v>
      </c>
      <c r="N30" s="27" t="str">
        <f>IF(E30='[1]군구세외 특별회계'!E30,"","err")</f>
        <v/>
      </c>
      <c r="O30" s="28" t="str">
        <f>IF(F30='[1]군구세외 특별회계'!F30,"","err")</f>
        <v/>
      </c>
      <c r="P30" s="28" t="str">
        <f>IF(G30='[1]군구세외 특별회계'!G30,"","err")</f>
        <v/>
      </c>
      <c r="Q30" s="28" t="str">
        <f>IF(H30='[1]군구세외 특별회계'!H30,"","err")</f>
        <v/>
      </c>
      <c r="R30" s="28" t="str">
        <f>IF(I30='[1]군구세외 특별회계'!I30,"","err")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특별회계'!E31</f>
        <v>0</v>
      </c>
      <c r="F31" s="30">
        <f>'[1]군구세외 특별회계'!F31</f>
        <v>0</v>
      </c>
      <c r="G31" s="30">
        <f>'[1]군구세외 특별회계'!G31</f>
        <v>0</v>
      </c>
      <c r="H31" s="30">
        <f>'[1]군구세외 특별회계'!H31</f>
        <v>0</v>
      </c>
      <c r="I31" s="50">
        <f t="shared" si="3"/>
        <v>0</v>
      </c>
      <c r="J31" s="51">
        <f t="shared" si="0"/>
        <v>0</v>
      </c>
      <c r="K31" s="51">
        <f>'[1]군구세외 특별회계'!K31</f>
        <v>0</v>
      </c>
      <c r="L31" s="52">
        <f t="shared" si="1"/>
        <v>0</v>
      </c>
      <c r="M31" s="53">
        <f t="shared" si="2"/>
        <v>0</v>
      </c>
      <c r="N31" s="27" t="str">
        <f>IF(E31='[1]군구세외 특별회계'!E31,"","err")</f>
        <v/>
      </c>
      <c r="O31" s="28" t="str">
        <f>IF(F31='[1]군구세외 특별회계'!F31,"","err")</f>
        <v/>
      </c>
      <c r="P31" s="28" t="str">
        <f>IF(G31='[1]군구세외 특별회계'!G31,"","err")</f>
        <v/>
      </c>
      <c r="Q31" s="28" t="str">
        <f>IF(H31='[1]군구세외 특별회계'!H31,"","err")</f>
        <v/>
      </c>
      <c r="R31" s="28" t="str">
        <f>IF(I31='[1]군구세외 특별회계'!I31,"","err")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특별회계'!E32</f>
        <v>0</v>
      </c>
      <c r="F32" s="30">
        <f>'[1]군구세외 특별회계'!F32</f>
        <v>0</v>
      </c>
      <c r="G32" s="30">
        <f>'[1]군구세외 특별회계'!G32</f>
        <v>0</v>
      </c>
      <c r="H32" s="30">
        <f>'[1]군구세외 특별회계'!H32</f>
        <v>0</v>
      </c>
      <c r="I32" s="50">
        <f t="shared" si="3"/>
        <v>0</v>
      </c>
      <c r="J32" s="51">
        <f t="shared" si="0"/>
        <v>0</v>
      </c>
      <c r="K32" s="51">
        <f>'[1]군구세외 특별회계'!K32</f>
        <v>0</v>
      </c>
      <c r="L32" s="52">
        <f t="shared" si="1"/>
        <v>0</v>
      </c>
      <c r="M32" s="53">
        <f t="shared" si="2"/>
        <v>0</v>
      </c>
      <c r="N32" s="27" t="str">
        <f>IF(E32='[1]군구세외 특별회계'!E32,"","err")</f>
        <v/>
      </c>
      <c r="O32" s="28" t="str">
        <f>IF(F32='[1]군구세외 특별회계'!F32,"","err")</f>
        <v/>
      </c>
      <c r="P32" s="28" t="str">
        <f>IF(G32='[1]군구세외 특별회계'!G32,"","err")</f>
        <v/>
      </c>
      <c r="Q32" s="28" t="str">
        <f>IF(H32='[1]군구세외 특별회계'!H32,"","err")</f>
        <v/>
      </c>
      <c r="R32" s="28" t="str">
        <f>IF(I32='[1]군구세외 특별회계'!I32,"","err")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특별회계'!E33</f>
        <v>0</v>
      </c>
      <c r="F33" s="30">
        <f>'[1]군구세외 특별회계'!F33</f>
        <v>0</v>
      </c>
      <c r="G33" s="30">
        <f>'[1]군구세외 특별회계'!G33</f>
        <v>0</v>
      </c>
      <c r="H33" s="30">
        <f>'[1]군구세외 특별회계'!H33</f>
        <v>0</v>
      </c>
      <c r="I33" s="50">
        <f t="shared" si="3"/>
        <v>0</v>
      </c>
      <c r="J33" s="51">
        <f t="shared" si="0"/>
        <v>0</v>
      </c>
      <c r="K33" s="51">
        <f>'[1]군구세외 특별회계'!K33</f>
        <v>0</v>
      </c>
      <c r="L33" s="52">
        <f t="shared" si="1"/>
        <v>0</v>
      </c>
      <c r="M33" s="53">
        <f t="shared" si="2"/>
        <v>0</v>
      </c>
      <c r="N33" s="27" t="str">
        <f>IF(E33='[1]군구세외 특별회계'!E33,"","err")</f>
        <v/>
      </c>
      <c r="O33" s="28" t="str">
        <f>IF(F33='[1]군구세외 특별회계'!F33,"","err")</f>
        <v/>
      </c>
      <c r="P33" s="28" t="str">
        <f>IF(G33='[1]군구세외 특별회계'!G33,"","err")</f>
        <v/>
      </c>
      <c r="Q33" s="28" t="str">
        <f>IF(H33='[1]군구세외 특별회계'!H33,"","err")</f>
        <v/>
      </c>
      <c r="R33" s="28" t="str">
        <f>IF(I33='[1]군구세외 특별회계'!I33,"","err")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특별회계'!E34</f>
        <v>0</v>
      </c>
      <c r="F34" s="30">
        <f>'[1]군구세외 특별회계'!F34</f>
        <v>0</v>
      </c>
      <c r="G34" s="30">
        <f>'[1]군구세외 특별회계'!G34</f>
        <v>0</v>
      </c>
      <c r="H34" s="30">
        <f>'[1]군구세외 특별회계'!H34</f>
        <v>0</v>
      </c>
      <c r="I34" s="50">
        <f t="shared" si="3"/>
        <v>0</v>
      </c>
      <c r="J34" s="51">
        <f t="shared" si="0"/>
        <v>0</v>
      </c>
      <c r="K34" s="51">
        <f>'[1]군구세외 특별회계'!K34</f>
        <v>0</v>
      </c>
      <c r="L34" s="52">
        <f t="shared" si="1"/>
        <v>0</v>
      </c>
      <c r="M34" s="53">
        <f t="shared" si="2"/>
        <v>0</v>
      </c>
      <c r="N34" s="27" t="str">
        <f>IF(E34='[1]군구세외 특별회계'!E34,"","err")</f>
        <v/>
      </c>
      <c r="O34" s="28" t="str">
        <f>IF(F34='[1]군구세외 특별회계'!F34,"","err")</f>
        <v/>
      </c>
      <c r="P34" s="28" t="str">
        <f>IF(G34='[1]군구세외 특별회계'!G34,"","err")</f>
        <v/>
      </c>
      <c r="Q34" s="28" t="str">
        <f>IF(H34='[1]군구세외 특별회계'!H34,"","err")</f>
        <v/>
      </c>
      <c r="R34" s="28" t="str">
        <f>IF(I34='[1]군구세외 특별회계'!I34,"","err")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특별회계'!E35</f>
        <v>678528000</v>
      </c>
      <c r="F35" s="30">
        <f>'[1]군구세외 특별회계'!F35</f>
        <v>55955480</v>
      </c>
      <c r="G35" s="30">
        <f>'[1]군구세외 특별회계'!G35</f>
        <v>55955480</v>
      </c>
      <c r="H35" s="30">
        <f>'[1]군구세외 특별회계'!H35</f>
        <v>0</v>
      </c>
      <c r="I35" s="50">
        <f t="shared" si="3"/>
        <v>0</v>
      </c>
      <c r="J35" s="51">
        <f t="shared" si="0"/>
        <v>0</v>
      </c>
      <c r="K35" s="51">
        <f>'[1]군구세외 특별회계'!K35</f>
        <v>0</v>
      </c>
      <c r="L35" s="52">
        <f t="shared" si="1"/>
        <v>8.2465985191473301</v>
      </c>
      <c r="M35" s="53">
        <f t="shared" si="2"/>
        <v>100</v>
      </c>
      <c r="N35" s="27" t="str">
        <f>IF(E35='[1]군구세외 특별회계'!E35,"","err")</f>
        <v/>
      </c>
      <c r="O35" s="28" t="str">
        <f>IF(F35='[1]군구세외 특별회계'!F35,"","err")</f>
        <v/>
      </c>
      <c r="P35" s="28" t="str">
        <f>IF(G35='[1]군구세외 특별회계'!G35,"","err")</f>
        <v/>
      </c>
      <c r="Q35" s="28" t="str">
        <f>IF(H35='[1]군구세외 특별회계'!H35,"","err")</f>
        <v/>
      </c>
      <c r="R35" s="28" t="str">
        <f>IF(I35='[1]군구세외 특별회계'!I35,"","err")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80000000</v>
      </c>
      <c r="F36" s="46">
        <f>SUM(F37:F40)</f>
        <v>0</v>
      </c>
      <c r="G36" s="46">
        <f>SUM(G37:G40)</f>
        <v>0</v>
      </c>
      <c r="H36" s="46">
        <f>SUM(H37:H40)</f>
        <v>0</v>
      </c>
      <c r="I36" s="46">
        <f t="shared" si="3"/>
        <v>0</v>
      </c>
      <c r="J36" s="47">
        <f t="shared" si="0"/>
        <v>0</v>
      </c>
      <c r="K36" s="47">
        <f>SUM(K37:K40)</f>
        <v>0</v>
      </c>
      <c r="L36" s="48">
        <f t="shared" si="1"/>
        <v>0</v>
      </c>
      <c r="M36" s="49">
        <f t="shared" si="2"/>
        <v>0</v>
      </c>
      <c r="N36" s="27" t="str">
        <f>IF(E36='[1]군구세외 특별회계'!E36,"","err")</f>
        <v/>
      </c>
      <c r="O36" s="28" t="str">
        <f>IF(F36='[1]군구세외 특별회계'!F36,"","err")</f>
        <v/>
      </c>
      <c r="P36" s="28" t="str">
        <f>IF(G36='[1]군구세외 특별회계'!G36,"","err")</f>
        <v/>
      </c>
      <c r="Q36" s="28" t="str">
        <f>IF(H36='[1]군구세외 특별회계'!H36,"","err")</f>
        <v/>
      </c>
      <c r="R36" s="28" t="str">
        <f>IF(I36='[1]군구세외 특별회계'!I36,"","err")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특별회계'!E37</f>
        <v>0</v>
      </c>
      <c r="F37" s="30">
        <f>'[1]군구세외 특별회계'!F37</f>
        <v>0</v>
      </c>
      <c r="G37" s="30">
        <f>'[1]군구세외 특별회계'!G37</f>
        <v>0</v>
      </c>
      <c r="H37" s="30">
        <f>'[1]군구세외 특별회계'!H37</f>
        <v>0</v>
      </c>
      <c r="I37" s="50">
        <f t="shared" si="3"/>
        <v>0</v>
      </c>
      <c r="J37" s="51">
        <f t="shared" si="0"/>
        <v>0</v>
      </c>
      <c r="K37" s="51">
        <f>'[1]군구세외 특별회계'!K37</f>
        <v>0</v>
      </c>
      <c r="L37" s="52">
        <f t="shared" si="1"/>
        <v>0</v>
      </c>
      <c r="M37" s="53">
        <f t="shared" si="2"/>
        <v>0</v>
      </c>
      <c r="N37" s="27" t="str">
        <f>IF(E37='[1]군구세외 특별회계'!E37,"","err")</f>
        <v/>
      </c>
      <c r="O37" s="28" t="str">
        <f>IF(F37='[1]군구세외 특별회계'!F37,"","err")</f>
        <v/>
      </c>
      <c r="P37" s="28" t="str">
        <f>IF(G37='[1]군구세외 특별회계'!G37,"","err")</f>
        <v/>
      </c>
      <c r="Q37" s="28" t="str">
        <f>IF(H37='[1]군구세외 특별회계'!H37,"","err")</f>
        <v/>
      </c>
      <c r="R37" s="28" t="str">
        <f>IF(I37='[1]군구세외 특별회계'!I37,"","err")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특별회계'!E38</f>
        <v>0</v>
      </c>
      <c r="F38" s="30">
        <f>'[1]군구세외 특별회계'!F38</f>
        <v>0</v>
      </c>
      <c r="G38" s="30">
        <f>'[1]군구세외 특별회계'!G38</f>
        <v>0</v>
      </c>
      <c r="H38" s="30">
        <f>'[1]군구세외 특별회계'!H38</f>
        <v>0</v>
      </c>
      <c r="I38" s="50">
        <f t="shared" si="3"/>
        <v>0</v>
      </c>
      <c r="J38" s="51">
        <f t="shared" si="0"/>
        <v>0</v>
      </c>
      <c r="K38" s="51">
        <f>'[1]군구세외 특별회계'!K38</f>
        <v>0</v>
      </c>
      <c r="L38" s="52">
        <f t="shared" si="1"/>
        <v>0</v>
      </c>
      <c r="M38" s="53">
        <f t="shared" si="2"/>
        <v>0</v>
      </c>
      <c r="N38" s="27" t="str">
        <f>IF(E38='[1]군구세외 특별회계'!E38,"","err")</f>
        <v/>
      </c>
      <c r="O38" s="28" t="str">
        <f>IF(F38='[1]군구세외 특별회계'!F38,"","err")</f>
        <v/>
      </c>
      <c r="P38" s="28" t="str">
        <f>IF(G38='[1]군구세외 특별회계'!G38,"","err")</f>
        <v/>
      </c>
      <c r="Q38" s="28" t="str">
        <f>IF(H38='[1]군구세외 특별회계'!H38,"","err")</f>
        <v/>
      </c>
      <c r="R38" s="28" t="str">
        <f>IF(I38='[1]군구세외 특별회계'!I38,"","err")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특별회계'!E39</f>
        <v>0</v>
      </c>
      <c r="F39" s="30">
        <f>'[1]군구세외 특별회계'!F39</f>
        <v>0</v>
      </c>
      <c r="G39" s="30">
        <f>'[1]군구세외 특별회계'!G39</f>
        <v>0</v>
      </c>
      <c r="H39" s="30">
        <f>'[1]군구세외 특별회계'!H39</f>
        <v>0</v>
      </c>
      <c r="I39" s="50">
        <f t="shared" si="3"/>
        <v>0</v>
      </c>
      <c r="J39" s="51">
        <f t="shared" si="0"/>
        <v>0</v>
      </c>
      <c r="K39" s="51">
        <f>'[1]군구세외 특별회계'!K39</f>
        <v>0</v>
      </c>
      <c r="L39" s="52">
        <f t="shared" si="1"/>
        <v>0</v>
      </c>
      <c r="M39" s="53">
        <f t="shared" si="2"/>
        <v>0</v>
      </c>
      <c r="N39" s="27" t="str">
        <f>IF(E39='[1]군구세외 특별회계'!E39,"","err")</f>
        <v/>
      </c>
      <c r="O39" s="28" t="str">
        <f>IF(F39='[1]군구세외 특별회계'!F39,"","err")</f>
        <v/>
      </c>
      <c r="P39" s="28" t="str">
        <f>IF(G39='[1]군구세외 특별회계'!G39,"","err")</f>
        <v/>
      </c>
      <c r="Q39" s="28" t="str">
        <f>IF(H39='[1]군구세외 특별회계'!H39,"","err")</f>
        <v/>
      </c>
      <c r="R39" s="28" t="str">
        <f>IF(I39='[1]군구세외 특별회계'!I39,"","err")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특별회계'!E40</f>
        <v>80000000</v>
      </c>
      <c r="F40" s="30">
        <f>'[1]군구세외 특별회계'!F40</f>
        <v>0</v>
      </c>
      <c r="G40" s="30">
        <f>'[1]군구세외 특별회계'!G40</f>
        <v>0</v>
      </c>
      <c r="H40" s="30">
        <f>'[1]군구세외 특별회계'!H40</f>
        <v>0</v>
      </c>
      <c r="I40" s="50">
        <f t="shared" si="3"/>
        <v>0</v>
      </c>
      <c r="J40" s="51">
        <f t="shared" si="0"/>
        <v>0</v>
      </c>
      <c r="K40" s="51">
        <f>'[1]군구세외 특별회계'!K40</f>
        <v>0</v>
      </c>
      <c r="L40" s="52">
        <f t="shared" si="1"/>
        <v>0</v>
      </c>
      <c r="M40" s="53">
        <f t="shared" si="2"/>
        <v>0</v>
      </c>
      <c r="N40" s="27" t="str">
        <f>IF(E40='[1]군구세외 특별회계'!E40,"","err")</f>
        <v/>
      </c>
      <c r="O40" s="28" t="str">
        <f>IF(F40='[1]군구세외 특별회계'!F40,"","err")</f>
        <v/>
      </c>
      <c r="P40" s="28" t="str">
        <f>IF(G40='[1]군구세외 특별회계'!G40,"","err")</f>
        <v/>
      </c>
      <c r="Q40" s="28" t="str">
        <f>IF(H40='[1]군구세외 특별회계'!H40,"","err")</f>
        <v/>
      </c>
      <c r="R40" s="28" t="str">
        <f>IF(I40='[1]군구세외 특별회계'!I40,"","err")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256992000</v>
      </c>
      <c r="F41" s="46">
        <f>SUM(F42:F47)</f>
        <v>117791140</v>
      </c>
      <c r="G41" s="46">
        <f>SUM(G42:G47)</f>
        <v>117791140</v>
      </c>
      <c r="H41" s="46">
        <f>SUM(H42:H47)</f>
        <v>0</v>
      </c>
      <c r="I41" s="46">
        <f>F41-G41-H41</f>
        <v>0</v>
      </c>
      <c r="J41" s="47">
        <f t="shared" si="0"/>
        <v>0</v>
      </c>
      <c r="K41" s="47">
        <f>SUM(K42:K47)</f>
        <v>0</v>
      </c>
      <c r="L41" s="48">
        <f t="shared" si="1"/>
        <v>45.834555161250158</v>
      </c>
      <c r="M41" s="49">
        <f t="shared" si="2"/>
        <v>100</v>
      </c>
      <c r="N41" s="27" t="str">
        <f>IF(E41='[1]군구세외 특별회계'!E41,"","err")</f>
        <v/>
      </c>
      <c r="O41" s="28" t="str">
        <f>IF(F41='[1]군구세외 특별회계'!F41,"","err")</f>
        <v/>
      </c>
      <c r="P41" s="28" t="str">
        <f>IF(G41='[1]군구세외 특별회계'!G41,"","err")</f>
        <v/>
      </c>
      <c r="Q41" s="28" t="str">
        <f>IF(H41='[1]군구세외 특별회계'!H41,"","err")</f>
        <v/>
      </c>
      <c r="R41" s="28" t="str">
        <f>IF(I41='[1]군구세외 특별회계'!I41,"","err")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특별회계'!E42</f>
        <v>231992000</v>
      </c>
      <c r="F42" s="30">
        <f>'[1]군구세외 특별회계'!F42</f>
        <v>117791140</v>
      </c>
      <c r="G42" s="30">
        <f>'[1]군구세외 특별회계'!G42</f>
        <v>117791140</v>
      </c>
      <c r="H42" s="30">
        <f>'[1]군구세외 특별회계'!H42</f>
        <v>0</v>
      </c>
      <c r="I42" s="50">
        <f t="shared" si="3"/>
        <v>0</v>
      </c>
      <c r="J42" s="51">
        <f t="shared" si="0"/>
        <v>0</v>
      </c>
      <c r="K42" s="51">
        <f>'[1]군구세외 특별회계'!K42</f>
        <v>0</v>
      </c>
      <c r="L42" s="52">
        <f t="shared" si="1"/>
        <v>50.773793923928409</v>
      </c>
      <c r="M42" s="53">
        <f t="shared" si="2"/>
        <v>100</v>
      </c>
      <c r="N42" s="27" t="str">
        <f>IF(E42='[1]군구세외 특별회계'!E42,"","err")</f>
        <v/>
      </c>
      <c r="O42" s="28" t="str">
        <f>IF(F42='[1]군구세외 특별회계'!F42,"","err")</f>
        <v/>
      </c>
      <c r="P42" s="28" t="str">
        <f>IF(G42='[1]군구세외 특별회계'!G42,"","err")</f>
        <v/>
      </c>
      <c r="Q42" s="28" t="str">
        <f>IF(H42='[1]군구세외 특별회계'!H42,"","err")</f>
        <v/>
      </c>
      <c r="R42" s="28" t="str">
        <f>IF(I42='[1]군구세외 특별회계'!I42,"","err")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특별회계'!E43</f>
        <v>0</v>
      </c>
      <c r="F43" s="30">
        <f>'[1]군구세외 특별회계'!F43</f>
        <v>0</v>
      </c>
      <c r="G43" s="30">
        <f>'[1]군구세외 특별회계'!G43</f>
        <v>0</v>
      </c>
      <c r="H43" s="30">
        <f>'[1]군구세외 특별회계'!H43</f>
        <v>0</v>
      </c>
      <c r="I43" s="50">
        <f t="shared" si="3"/>
        <v>0</v>
      </c>
      <c r="J43" s="51">
        <f t="shared" si="0"/>
        <v>0</v>
      </c>
      <c r="K43" s="51">
        <f>'[1]군구세외 특별회계'!K43</f>
        <v>0</v>
      </c>
      <c r="L43" s="52">
        <f t="shared" si="1"/>
        <v>0</v>
      </c>
      <c r="M43" s="53">
        <f t="shared" si="2"/>
        <v>0</v>
      </c>
      <c r="N43" s="27" t="str">
        <f>IF(E43='[1]군구세외 특별회계'!E43,"","err")</f>
        <v/>
      </c>
      <c r="O43" s="28" t="str">
        <f>IF(F43='[1]군구세외 특별회계'!F43,"","err")</f>
        <v/>
      </c>
      <c r="P43" s="28" t="str">
        <f>IF(G43='[1]군구세외 특별회계'!G43,"","err")</f>
        <v/>
      </c>
      <c r="Q43" s="28" t="str">
        <f>IF(H43='[1]군구세외 특별회계'!H43,"","err")</f>
        <v/>
      </c>
      <c r="R43" s="28" t="str">
        <f>IF(I43='[1]군구세외 특별회계'!I43,"","err")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특별회계'!E44</f>
        <v>0</v>
      </c>
      <c r="F44" s="30">
        <f>'[1]군구세외 특별회계'!F44</f>
        <v>0</v>
      </c>
      <c r="G44" s="30">
        <f>'[1]군구세외 특별회계'!G44</f>
        <v>0</v>
      </c>
      <c r="H44" s="30">
        <f>'[1]군구세외 특별회계'!H44</f>
        <v>0</v>
      </c>
      <c r="I44" s="50">
        <f t="shared" si="3"/>
        <v>0</v>
      </c>
      <c r="J44" s="51">
        <f t="shared" si="0"/>
        <v>0</v>
      </c>
      <c r="K44" s="51">
        <f>'[1]군구세외 특별회계'!K44</f>
        <v>0</v>
      </c>
      <c r="L44" s="52">
        <f t="shared" si="1"/>
        <v>0</v>
      </c>
      <c r="M44" s="53">
        <f t="shared" si="2"/>
        <v>0</v>
      </c>
      <c r="N44" s="27" t="str">
        <f>IF(E44='[1]군구세외 특별회계'!E44,"","err")</f>
        <v/>
      </c>
      <c r="O44" s="28" t="str">
        <f>IF(F44='[1]군구세외 특별회계'!F44,"","err")</f>
        <v/>
      </c>
      <c r="P44" s="28" t="str">
        <f>IF(G44='[1]군구세외 특별회계'!G44,"","err")</f>
        <v/>
      </c>
      <c r="Q44" s="28" t="str">
        <f>IF(H44='[1]군구세외 특별회계'!H44,"","err")</f>
        <v/>
      </c>
      <c r="R44" s="28" t="str">
        <f>IF(I44='[1]군구세외 특별회계'!I44,"","err")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특별회계'!E45</f>
        <v>0</v>
      </c>
      <c r="F45" s="30">
        <f>'[1]군구세외 특별회계'!F45</f>
        <v>0</v>
      </c>
      <c r="G45" s="30">
        <f>'[1]군구세외 특별회계'!G45</f>
        <v>0</v>
      </c>
      <c r="H45" s="30">
        <f>'[1]군구세외 특별회계'!H45</f>
        <v>0</v>
      </c>
      <c r="I45" s="50">
        <f t="shared" si="3"/>
        <v>0</v>
      </c>
      <c r="J45" s="51">
        <f t="shared" si="0"/>
        <v>0</v>
      </c>
      <c r="K45" s="51">
        <f>'[1]군구세외 특별회계'!K45</f>
        <v>0</v>
      </c>
      <c r="L45" s="52">
        <f t="shared" si="1"/>
        <v>0</v>
      </c>
      <c r="M45" s="53">
        <f t="shared" si="2"/>
        <v>0</v>
      </c>
      <c r="N45" s="27" t="str">
        <f>IF(E45='[1]군구세외 특별회계'!E45,"","err")</f>
        <v/>
      </c>
      <c r="O45" s="28" t="str">
        <f>IF(F45='[1]군구세외 특별회계'!F45,"","err")</f>
        <v/>
      </c>
      <c r="P45" s="28" t="str">
        <f>IF(G45='[1]군구세외 특별회계'!G45,"","err")</f>
        <v/>
      </c>
      <c r="Q45" s="28" t="str">
        <f>IF(H45='[1]군구세외 특별회계'!H45,"","err")</f>
        <v/>
      </c>
      <c r="R45" s="28" t="str">
        <f>IF(I45='[1]군구세외 특별회계'!I45,"","err")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특별회계'!E46</f>
        <v>0</v>
      </c>
      <c r="F46" s="30">
        <f>'[1]군구세외 특별회계'!F46</f>
        <v>0</v>
      </c>
      <c r="G46" s="30">
        <f>'[1]군구세외 특별회계'!G46</f>
        <v>0</v>
      </c>
      <c r="H46" s="30">
        <f>'[1]군구세외 특별회계'!H46</f>
        <v>0</v>
      </c>
      <c r="I46" s="50">
        <f t="shared" si="3"/>
        <v>0</v>
      </c>
      <c r="J46" s="51">
        <f t="shared" si="0"/>
        <v>0</v>
      </c>
      <c r="K46" s="51">
        <f>'[1]군구세외 특별회계'!K46</f>
        <v>0</v>
      </c>
      <c r="L46" s="52">
        <f t="shared" si="1"/>
        <v>0</v>
      </c>
      <c r="M46" s="53">
        <f t="shared" si="2"/>
        <v>0</v>
      </c>
      <c r="N46" s="27" t="str">
        <f>IF(E46='[1]군구세외 특별회계'!E46,"","err")</f>
        <v/>
      </c>
      <c r="O46" s="28" t="str">
        <f>IF(F46='[1]군구세외 특별회계'!F46,"","err")</f>
        <v/>
      </c>
      <c r="P46" s="28" t="str">
        <f>IF(G46='[1]군구세외 특별회계'!G46,"","err")</f>
        <v/>
      </c>
      <c r="Q46" s="28" t="str">
        <f>IF(H46='[1]군구세외 특별회계'!H46,"","err")</f>
        <v/>
      </c>
      <c r="R46" s="28" t="str">
        <f>IF(I46='[1]군구세외 특별회계'!I46,"","err")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특별회계'!E47</f>
        <v>25000000</v>
      </c>
      <c r="F47" s="30">
        <f>'[1]군구세외 특별회계'!F47</f>
        <v>0</v>
      </c>
      <c r="G47" s="30">
        <f>'[1]군구세외 특별회계'!G47</f>
        <v>0</v>
      </c>
      <c r="H47" s="30">
        <f>'[1]군구세외 특별회계'!H47</f>
        <v>0</v>
      </c>
      <c r="I47" s="50">
        <f t="shared" si="3"/>
        <v>0</v>
      </c>
      <c r="J47" s="51">
        <f t="shared" si="0"/>
        <v>0</v>
      </c>
      <c r="K47" s="51">
        <f>'[1]군구세외 특별회계'!K47</f>
        <v>0</v>
      </c>
      <c r="L47" s="52">
        <f t="shared" si="1"/>
        <v>0</v>
      </c>
      <c r="M47" s="53">
        <f t="shared" si="2"/>
        <v>0</v>
      </c>
      <c r="N47" s="27" t="str">
        <f>IF(E47='[1]군구세외 특별회계'!E47,"","err")</f>
        <v/>
      </c>
      <c r="O47" s="28" t="str">
        <f>IF(F47='[1]군구세외 특별회계'!F47,"","err")</f>
        <v/>
      </c>
      <c r="P47" s="28" t="str">
        <f>IF(G47='[1]군구세외 특별회계'!G47,"","err")</f>
        <v/>
      </c>
      <c r="Q47" s="28" t="str">
        <f>IF(H47='[1]군구세외 특별회계'!H47,"","err")</f>
        <v/>
      </c>
      <c r="R47" s="28" t="str">
        <f>IF(I47='[1]군구세외 특별회계'!I47,"","err")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2210000000</v>
      </c>
      <c r="F48" s="33">
        <f>SUM(F49,F53,F56,F62,F69)</f>
        <v>7931065567</v>
      </c>
      <c r="G48" s="33">
        <f>SUM(G49,G53,G56,G62,G69)</f>
        <v>360943911</v>
      </c>
      <c r="H48" s="33">
        <f>SUM(H49,H53,H56,H62,H69)</f>
        <v>7459370</v>
      </c>
      <c r="I48" s="33">
        <f>F48-G48-H48</f>
        <v>7562662286</v>
      </c>
      <c r="J48" s="34">
        <f t="shared" si="0"/>
        <v>7477824286</v>
      </c>
      <c r="K48" s="34">
        <f>SUM(K49,K53,K56,K62,K69)</f>
        <v>84838000</v>
      </c>
      <c r="L48" s="37">
        <f t="shared" si="1"/>
        <v>16.332303665158371</v>
      </c>
      <c r="M48" s="35">
        <f t="shared" si="2"/>
        <v>4.5510140844356988</v>
      </c>
      <c r="N48" s="27" t="str">
        <f>IF(E48='[1]군구세외 특별회계'!E48,"","err")</f>
        <v/>
      </c>
      <c r="O48" s="28" t="str">
        <f>IF(F48='[1]군구세외 특별회계'!F48,"","err")</f>
        <v/>
      </c>
      <c r="P48" s="28" t="str">
        <f>IF(G48='[1]군구세외 특별회계'!G48,"","err")</f>
        <v/>
      </c>
      <c r="Q48" s="28" t="str">
        <f>IF(H48='[1]군구세외 특별회계'!H48,"","err")</f>
        <v/>
      </c>
      <c r="R48" s="28" t="str">
        <f>IF(I48='[1]군구세외 특별회계'!I48,"","err")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0</v>
      </c>
      <c r="F49" s="46">
        <f>SUM(F50:F52)</f>
        <v>0</v>
      </c>
      <c r="G49" s="46">
        <f>SUM(G50:G52)</f>
        <v>0</v>
      </c>
      <c r="H49" s="46">
        <f>SUM(H50:H52)</f>
        <v>0</v>
      </c>
      <c r="I49" s="46">
        <f t="shared" si="3"/>
        <v>0</v>
      </c>
      <c r="J49" s="47">
        <f t="shared" si="0"/>
        <v>0</v>
      </c>
      <c r="K49" s="47">
        <f>SUM(K50:K52)</f>
        <v>0</v>
      </c>
      <c r="L49" s="48">
        <f t="shared" si="1"/>
        <v>0</v>
      </c>
      <c r="M49" s="49">
        <f t="shared" si="2"/>
        <v>0</v>
      </c>
      <c r="N49" s="27" t="str">
        <f>IF(E49='[1]군구세외 특별회계'!E49,"","err")</f>
        <v/>
      </c>
      <c r="O49" s="28" t="str">
        <f>IF(F49='[1]군구세외 특별회계'!F49,"","err")</f>
        <v/>
      </c>
      <c r="P49" s="28" t="str">
        <f>IF(G49='[1]군구세외 특별회계'!G49,"","err")</f>
        <v/>
      </c>
      <c r="Q49" s="28" t="str">
        <f>IF(H49='[1]군구세외 특별회계'!H49,"","err")</f>
        <v/>
      </c>
      <c r="R49" s="28" t="str">
        <f>IF(I49='[1]군구세외 특별회계'!I49,"","err")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특별회계'!E50</f>
        <v>0</v>
      </c>
      <c r="F50" s="30">
        <f>'[1]군구세외 특별회계'!F50</f>
        <v>0</v>
      </c>
      <c r="G50" s="30">
        <f>'[1]군구세외 특별회계'!G50</f>
        <v>0</v>
      </c>
      <c r="H50" s="30">
        <f>'[1]군구세외 특별회계'!H50</f>
        <v>0</v>
      </c>
      <c r="I50" s="50">
        <f t="shared" si="3"/>
        <v>0</v>
      </c>
      <c r="J50" s="51">
        <f t="shared" si="0"/>
        <v>0</v>
      </c>
      <c r="K50" s="51">
        <f>'[1]군구세외 특별회계'!K50</f>
        <v>0</v>
      </c>
      <c r="L50" s="52">
        <f t="shared" si="1"/>
        <v>0</v>
      </c>
      <c r="M50" s="53">
        <f t="shared" si="2"/>
        <v>0</v>
      </c>
      <c r="N50" s="27" t="str">
        <f>IF(E50='[1]군구세외 특별회계'!E50,"","err")</f>
        <v/>
      </c>
      <c r="O50" s="28" t="str">
        <f>IF(F50='[1]군구세외 특별회계'!F50,"","err")</f>
        <v/>
      </c>
      <c r="P50" s="28" t="str">
        <f>IF(G50='[1]군구세외 특별회계'!G50,"","err")</f>
        <v/>
      </c>
      <c r="Q50" s="28" t="str">
        <f>IF(H50='[1]군구세외 특별회계'!H50,"","err")</f>
        <v/>
      </c>
      <c r="R50" s="28" t="str">
        <f>IF(I50='[1]군구세외 특별회계'!I50,"","err")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특별회계'!E51</f>
        <v>0</v>
      </c>
      <c r="F51" s="30">
        <f>'[1]군구세외 특별회계'!F51</f>
        <v>0</v>
      </c>
      <c r="G51" s="30">
        <f>'[1]군구세외 특별회계'!G51</f>
        <v>0</v>
      </c>
      <c r="H51" s="30">
        <f>'[1]군구세외 특별회계'!H51</f>
        <v>0</v>
      </c>
      <c r="I51" s="50">
        <f t="shared" si="3"/>
        <v>0</v>
      </c>
      <c r="J51" s="51">
        <f t="shared" si="0"/>
        <v>0</v>
      </c>
      <c r="K51" s="51">
        <f>'[1]군구세외 특별회계'!K51</f>
        <v>0</v>
      </c>
      <c r="L51" s="52">
        <f t="shared" si="1"/>
        <v>0</v>
      </c>
      <c r="M51" s="53">
        <f t="shared" si="2"/>
        <v>0</v>
      </c>
      <c r="N51" s="27" t="str">
        <f>IF(E51='[1]군구세외 특별회계'!E51,"","err")</f>
        <v/>
      </c>
      <c r="O51" s="28" t="str">
        <f>IF(F51='[1]군구세외 특별회계'!F51,"","err")</f>
        <v/>
      </c>
      <c r="P51" s="28" t="str">
        <f>IF(G51='[1]군구세외 특별회계'!G51,"","err")</f>
        <v/>
      </c>
      <c r="Q51" s="28" t="str">
        <f>IF(H51='[1]군구세외 특별회계'!H51,"","err")</f>
        <v/>
      </c>
      <c r="R51" s="28" t="str">
        <f>IF(I51='[1]군구세외 특별회계'!I51,"","err")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특별회계'!E52</f>
        <v>0</v>
      </c>
      <c r="F52" s="30">
        <f>'[1]군구세외 특별회계'!F52</f>
        <v>0</v>
      </c>
      <c r="G52" s="30">
        <f>'[1]군구세외 특별회계'!G52</f>
        <v>0</v>
      </c>
      <c r="H52" s="30">
        <f>'[1]군구세외 특별회계'!H52</f>
        <v>0</v>
      </c>
      <c r="I52" s="50">
        <f t="shared" si="3"/>
        <v>0</v>
      </c>
      <c r="J52" s="51">
        <f t="shared" si="0"/>
        <v>0</v>
      </c>
      <c r="K52" s="51">
        <f>'[1]군구세외 특별회계'!K52</f>
        <v>0</v>
      </c>
      <c r="L52" s="52">
        <f t="shared" si="1"/>
        <v>0</v>
      </c>
      <c r="M52" s="53">
        <f t="shared" si="2"/>
        <v>0</v>
      </c>
      <c r="N52" s="27" t="str">
        <f>IF(E52='[1]군구세외 특별회계'!E52,"","err")</f>
        <v/>
      </c>
      <c r="O52" s="28" t="str">
        <f>IF(F52='[1]군구세외 특별회계'!F52,"","err")</f>
        <v/>
      </c>
      <c r="P52" s="28" t="str">
        <f>IF(G52='[1]군구세외 특별회계'!G52,"","err")</f>
        <v/>
      </c>
      <c r="Q52" s="28" t="str">
        <f>IF(H52='[1]군구세외 특별회계'!H52,"","err")</f>
        <v/>
      </c>
      <c r="R52" s="28" t="str">
        <f>IF(I52='[1]군구세외 특별회계'!I52,"","err")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0</v>
      </c>
      <c r="F53" s="46">
        <f>SUM(F54:F55)</f>
        <v>0</v>
      </c>
      <c r="G53" s="46">
        <f>SUM(G54:G55)</f>
        <v>0</v>
      </c>
      <c r="H53" s="46">
        <f>SUM(H54:H55)</f>
        <v>0</v>
      </c>
      <c r="I53" s="46">
        <f t="shared" si="3"/>
        <v>0</v>
      </c>
      <c r="J53" s="47">
        <f t="shared" si="0"/>
        <v>0</v>
      </c>
      <c r="K53" s="47">
        <f>SUM(K54:K55)</f>
        <v>0</v>
      </c>
      <c r="L53" s="48">
        <f t="shared" si="1"/>
        <v>0</v>
      </c>
      <c r="M53" s="49">
        <f t="shared" si="2"/>
        <v>0</v>
      </c>
      <c r="N53" s="27" t="str">
        <f>IF(E53='[1]군구세외 특별회계'!E53,"","err")</f>
        <v/>
      </c>
      <c r="O53" s="28" t="str">
        <f>IF(F53='[1]군구세외 특별회계'!F53,"","err")</f>
        <v/>
      </c>
      <c r="P53" s="28" t="str">
        <f>IF(G53='[1]군구세외 특별회계'!G53,"","err")</f>
        <v/>
      </c>
      <c r="Q53" s="28" t="str">
        <f>IF(H53='[1]군구세외 특별회계'!H53,"","err")</f>
        <v/>
      </c>
      <c r="R53" s="28" t="str">
        <f>IF(I53='[1]군구세외 특별회계'!I53,"","err")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특별회계'!E54</f>
        <v>0</v>
      </c>
      <c r="F54" s="30">
        <f>'[1]군구세외 특별회계'!F54</f>
        <v>0</v>
      </c>
      <c r="G54" s="30">
        <f>'[1]군구세외 특별회계'!G54</f>
        <v>0</v>
      </c>
      <c r="H54" s="30">
        <f>'[1]군구세외 특별회계'!H54</f>
        <v>0</v>
      </c>
      <c r="I54" s="78">
        <f t="shared" si="3"/>
        <v>0</v>
      </c>
      <c r="J54" s="79">
        <f t="shared" si="0"/>
        <v>0</v>
      </c>
      <c r="K54" s="79">
        <f>'[1]군구세외 특별회계'!K54</f>
        <v>0</v>
      </c>
      <c r="L54" s="80">
        <f t="shared" si="1"/>
        <v>0</v>
      </c>
      <c r="M54" s="81">
        <f t="shared" si="2"/>
        <v>0</v>
      </c>
      <c r="N54" s="27" t="str">
        <f>IF(E54='[1]군구세외 특별회계'!E54,"","err")</f>
        <v/>
      </c>
      <c r="O54" s="28" t="str">
        <f>IF(F54='[1]군구세외 특별회계'!F54,"","err")</f>
        <v/>
      </c>
      <c r="P54" s="28" t="str">
        <f>IF(G54='[1]군구세외 특별회계'!G54,"","err")</f>
        <v/>
      </c>
      <c r="Q54" s="28" t="str">
        <f>IF(H54='[1]군구세외 특별회계'!H54,"","err")</f>
        <v/>
      </c>
      <c r="R54" s="28" t="str">
        <f>IF(I54='[1]군구세외 특별회계'!I54,"","err")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특별회계'!E55</f>
        <v>0</v>
      </c>
      <c r="F55" s="30">
        <f>'[1]군구세외 특별회계'!F55</f>
        <v>0</v>
      </c>
      <c r="G55" s="30">
        <f>'[1]군구세외 특별회계'!G55</f>
        <v>0</v>
      </c>
      <c r="H55" s="30">
        <f>'[1]군구세외 특별회계'!H55</f>
        <v>0</v>
      </c>
      <c r="I55" s="78">
        <f t="shared" si="3"/>
        <v>0</v>
      </c>
      <c r="J55" s="79">
        <f t="shared" si="0"/>
        <v>0</v>
      </c>
      <c r="K55" s="79">
        <f>'[1]군구세외 특별회계'!K55</f>
        <v>0</v>
      </c>
      <c r="L55" s="80">
        <f t="shared" si="1"/>
        <v>0</v>
      </c>
      <c r="M55" s="81">
        <f t="shared" si="2"/>
        <v>0</v>
      </c>
      <c r="N55" s="27" t="str">
        <f>IF(E55='[1]군구세외 특별회계'!E55,"","err")</f>
        <v/>
      </c>
      <c r="O55" s="28" t="str">
        <f>IF(F55='[1]군구세외 특별회계'!F55,"","err")</f>
        <v/>
      </c>
      <c r="P55" s="28" t="str">
        <f>IF(G55='[1]군구세외 특별회계'!G55,"","err")</f>
        <v/>
      </c>
      <c r="Q55" s="28" t="str">
        <f>IF(H55='[1]군구세외 특별회계'!H55,"","err")</f>
        <v/>
      </c>
      <c r="R55" s="28" t="str">
        <f>IF(I55='[1]군구세외 특별회계'!I55,"","err")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1400000000</v>
      </c>
      <c r="F56" s="46">
        <f>SUM(F57:F61)</f>
        <v>321930000</v>
      </c>
      <c r="G56" s="46">
        <f>SUM(G57:G61)</f>
        <v>208602000</v>
      </c>
      <c r="H56" s="46">
        <f>SUM(H57:H61)</f>
        <v>0</v>
      </c>
      <c r="I56" s="46">
        <f t="shared" si="3"/>
        <v>113328000</v>
      </c>
      <c r="J56" s="47">
        <f t="shared" si="0"/>
        <v>28490000</v>
      </c>
      <c r="K56" s="47">
        <f>SUM(K57:K61)</f>
        <v>84838000</v>
      </c>
      <c r="L56" s="48">
        <f t="shared" si="1"/>
        <v>14.900142857142857</v>
      </c>
      <c r="M56" s="49">
        <f t="shared" si="2"/>
        <v>64.797316186748674</v>
      </c>
      <c r="N56" s="27" t="str">
        <f>IF(E56='[1]군구세외 특별회계'!E56,"","err")</f>
        <v/>
      </c>
      <c r="O56" s="28" t="str">
        <f>IF(F56='[1]군구세외 특별회계'!F56,"","err")</f>
        <v/>
      </c>
      <c r="P56" s="28" t="str">
        <f>IF(G56='[1]군구세외 특별회계'!G56,"","err")</f>
        <v/>
      </c>
      <c r="Q56" s="28" t="str">
        <f>IF(H56='[1]군구세외 특별회계'!H56,"","err")</f>
        <v/>
      </c>
      <c r="R56" s="28" t="str">
        <f>IF(I56='[1]군구세외 특별회계'!I56,"","err")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특별회계'!E57</f>
        <v>0</v>
      </c>
      <c r="F57" s="30">
        <f>'[1]군구세외 특별회계'!F57</f>
        <v>0</v>
      </c>
      <c r="G57" s="30">
        <f>'[1]군구세외 특별회계'!G57</f>
        <v>0</v>
      </c>
      <c r="H57" s="30">
        <f>'[1]군구세외 특별회계'!H57</f>
        <v>0</v>
      </c>
      <c r="I57" s="78">
        <f t="shared" si="3"/>
        <v>0</v>
      </c>
      <c r="J57" s="79">
        <f t="shared" si="0"/>
        <v>0</v>
      </c>
      <c r="K57" s="79">
        <f>'[1]군구세외 특별회계'!K57</f>
        <v>0</v>
      </c>
      <c r="L57" s="80">
        <f t="shared" si="1"/>
        <v>0</v>
      </c>
      <c r="M57" s="81">
        <f t="shared" si="2"/>
        <v>0</v>
      </c>
      <c r="N57" s="27" t="str">
        <f>IF(E57='[1]군구세외 특별회계'!E57,"","err")</f>
        <v/>
      </c>
      <c r="O57" s="28" t="str">
        <f>IF(F57='[1]군구세외 특별회계'!F57,"","err")</f>
        <v/>
      </c>
      <c r="P57" s="28" t="str">
        <f>IF(G57='[1]군구세외 특별회계'!G57,"","err")</f>
        <v/>
      </c>
      <c r="Q57" s="28" t="str">
        <f>IF(H57='[1]군구세외 특별회계'!H57,"","err")</f>
        <v/>
      </c>
      <c r="R57" s="28" t="str">
        <f>IF(I57='[1]군구세외 특별회계'!I57,"","err")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특별회계'!E58</f>
        <v>0</v>
      </c>
      <c r="F58" s="30">
        <f>'[1]군구세외 특별회계'!F58</f>
        <v>0</v>
      </c>
      <c r="G58" s="30">
        <f>'[1]군구세외 특별회계'!G58</f>
        <v>0</v>
      </c>
      <c r="H58" s="30">
        <f>'[1]군구세외 특별회계'!H58</f>
        <v>0</v>
      </c>
      <c r="I58" s="78">
        <f t="shared" si="3"/>
        <v>0</v>
      </c>
      <c r="J58" s="79">
        <f t="shared" si="0"/>
        <v>0</v>
      </c>
      <c r="K58" s="79">
        <f>'[1]군구세외 특별회계'!K58</f>
        <v>0</v>
      </c>
      <c r="L58" s="80">
        <f t="shared" si="1"/>
        <v>0</v>
      </c>
      <c r="M58" s="81">
        <f t="shared" si="2"/>
        <v>0</v>
      </c>
      <c r="N58" s="27" t="str">
        <f>IF(E58='[1]군구세외 특별회계'!E58,"","err")</f>
        <v/>
      </c>
      <c r="O58" s="28" t="str">
        <f>IF(F58='[1]군구세외 특별회계'!F58,"","err")</f>
        <v/>
      </c>
      <c r="P58" s="28" t="str">
        <f>IF(G58='[1]군구세외 특별회계'!G58,"","err")</f>
        <v/>
      </c>
      <c r="Q58" s="28" t="str">
        <f>IF(H58='[1]군구세외 특별회계'!H58,"","err")</f>
        <v/>
      </c>
      <c r="R58" s="28" t="str">
        <f>IF(I58='[1]군구세외 특별회계'!I58,"","err")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특별회계'!E59</f>
        <v>0</v>
      </c>
      <c r="F59" s="30">
        <f>'[1]군구세외 특별회계'!F59</f>
        <v>0</v>
      </c>
      <c r="G59" s="30">
        <f>'[1]군구세외 특별회계'!G59</f>
        <v>0</v>
      </c>
      <c r="H59" s="30">
        <f>'[1]군구세외 특별회계'!H59</f>
        <v>0</v>
      </c>
      <c r="I59" s="78">
        <f t="shared" si="3"/>
        <v>0</v>
      </c>
      <c r="J59" s="79">
        <f t="shared" si="0"/>
        <v>0</v>
      </c>
      <c r="K59" s="79">
        <f>'[1]군구세외 특별회계'!K59</f>
        <v>0</v>
      </c>
      <c r="L59" s="80">
        <f t="shared" si="1"/>
        <v>0</v>
      </c>
      <c r="M59" s="81">
        <f t="shared" si="2"/>
        <v>0</v>
      </c>
      <c r="N59" s="27" t="str">
        <f>IF(E59='[1]군구세외 특별회계'!E59,"","err")</f>
        <v/>
      </c>
      <c r="O59" s="28" t="str">
        <f>IF(F59='[1]군구세외 특별회계'!F59,"","err")</f>
        <v/>
      </c>
      <c r="P59" s="28" t="str">
        <f>IF(G59='[1]군구세외 특별회계'!G59,"","err")</f>
        <v/>
      </c>
      <c r="Q59" s="28" t="str">
        <f>IF(H59='[1]군구세외 특별회계'!H59,"","err")</f>
        <v/>
      </c>
      <c r="R59" s="28" t="str">
        <f>IF(I59='[1]군구세외 특별회계'!I59,"","err")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특별회계'!E60</f>
        <v>0</v>
      </c>
      <c r="F60" s="30">
        <f>'[1]군구세외 특별회계'!F60</f>
        <v>0</v>
      </c>
      <c r="G60" s="30">
        <f>'[1]군구세외 특별회계'!G60</f>
        <v>0</v>
      </c>
      <c r="H60" s="30">
        <f>'[1]군구세외 특별회계'!H60</f>
        <v>0</v>
      </c>
      <c r="I60" s="78">
        <f t="shared" si="3"/>
        <v>0</v>
      </c>
      <c r="J60" s="79">
        <f t="shared" si="0"/>
        <v>0</v>
      </c>
      <c r="K60" s="79">
        <f>'[1]군구세외 특별회계'!K60</f>
        <v>0</v>
      </c>
      <c r="L60" s="80">
        <f t="shared" si="1"/>
        <v>0</v>
      </c>
      <c r="M60" s="81">
        <f t="shared" si="2"/>
        <v>0</v>
      </c>
      <c r="N60" s="27" t="str">
        <f>IF(E60='[1]군구세외 특별회계'!E60,"","err")</f>
        <v/>
      </c>
      <c r="O60" s="28" t="str">
        <f>IF(F60='[1]군구세외 특별회계'!F60,"","err")</f>
        <v/>
      </c>
      <c r="P60" s="28" t="str">
        <f>IF(G60='[1]군구세외 특별회계'!G60,"","err")</f>
        <v/>
      </c>
      <c r="Q60" s="28" t="str">
        <f>IF(H60='[1]군구세외 특별회계'!H60,"","err")</f>
        <v/>
      </c>
      <c r="R60" s="28" t="str">
        <f>IF(I60='[1]군구세외 특별회계'!I60,"","err")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특별회계'!E61</f>
        <v>1400000000</v>
      </c>
      <c r="F61" s="30">
        <f>'[1]군구세외 특별회계'!F61</f>
        <v>321930000</v>
      </c>
      <c r="G61" s="30">
        <f>'[1]군구세외 특별회계'!G61</f>
        <v>208602000</v>
      </c>
      <c r="H61" s="30">
        <f>'[1]군구세외 특별회계'!H61</f>
        <v>0</v>
      </c>
      <c r="I61" s="78">
        <f t="shared" si="3"/>
        <v>113328000</v>
      </c>
      <c r="J61" s="79">
        <f t="shared" si="0"/>
        <v>28490000</v>
      </c>
      <c r="K61" s="79">
        <f>'[1]군구세외 특별회계'!K61</f>
        <v>84838000</v>
      </c>
      <c r="L61" s="80">
        <f t="shared" si="1"/>
        <v>14.900142857142857</v>
      </c>
      <c r="M61" s="81">
        <f t="shared" si="2"/>
        <v>64.797316186748674</v>
      </c>
      <c r="N61" s="27" t="str">
        <f>IF(E61='[1]군구세외 특별회계'!E61,"","err")</f>
        <v/>
      </c>
      <c r="O61" s="28" t="str">
        <f>IF(F61='[1]군구세외 특별회계'!F61,"","err")</f>
        <v/>
      </c>
      <c r="P61" s="28" t="str">
        <f>IF(G61='[1]군구세외 특별회계'!G61,"","err")</f>
        <v/>
      </c>
      <c r="Q61" s="28" t="str">
        <f>IF(H61='[1]군구세외 특별회계'!H61,"","err")</f>
        <v/>
      </c>
      <c r="R61" s="28" t="str">
        <f>IF(I61='[1]군구세외 특별회계'!I61,"","err")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30000000</v>
      </c>
      <c r="F62" s="46">
        <f>SUM(F63:F68)</f>
        <v>17916601</v>
      </c>
      <c r="G62" s="46">
        <f>SUM(G63:G68)</f>
        <v>14955141</v>
      </c>
      <c r="H62" s="46">
        <f>SUM(H63:H68)</f>
        <v>0</v>
      </c>
      <c r="I62" s="46">
        <f t="shared" si="3"/>
        <v>2961460</v>
      </c>
      <c r="J62" s="47">
        <f t="shared" si="0"/>
        <v>2961460</v>
      </c>
      <c r="K62" s="47">
        <f>SUM(K63:K68)</f>
        <v>0</v>
      </c>
      <c r="L62" s="48">
        <f t="shared" si="1"/>
        <v>49.850470000000001</v>
      </c>
      <c r="M62" s="49">
        <f t="shared" si="2"/>
        <v>83.470860349013748</v>
      </c>
      <c r="N62" s="27" t="str">
        <f>IF(E62='[1]군구세외 특별회계'!E62,"","err")</f>
        <v/>
      </c>
      <c r="O62" s="28" t="str">
        <f>IF(F62='[1]군구세외 특별회계'!F62,"","err")</f>
        <v/>
      </c>
      <c r="P62" s="28" t="str">
        <f>IF(G62='[1]군구세외 특별회계'!G62,"","err")</f>
        <v/>
      </c>
      <c r="Q62" s="28" t="str">
        <f>IF(H62='[1]군구세외 특별회계'!H62,"","err")</f>
        <v/>
      </c>
      <c r="R62" s="28" t="str">
        <f>IF(I62='[1]군구세외 특별회계'!I62,"","err")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92">
        <f>'[1]군구세외 특별회계'!E63</f>
        <v>0</v>
      </c>
      <c r="F63" s="57">
        <f>'[1]군구세외 특별회계'!F63</f>
        <v>0</v>
      </c>
      <c r="G63" s="57">
        <f>'[1]군구세외 특별회계'!G63</f>
        <v>0</v>
      </c>
      <c r="H63" s="57">
        <f>'[1]군구세외 특별회계'!H63</f>
        <v>0</v>
      </c>
      <c r="I63" s="50">
        <f t="shared" si="3"/>
        <v>0</v>
      </c>
      <c r="J63" s="51">
        <f t="shared" si="0"/>
        <v>0</v>
      </c>
      <c r="K63" s="51">
        <f>'[1]군구세외 특별회계'!K63</f>
        <v>0</v>
      </c>
      <c r="L63" s="52">
        <f t="shared" si="1"/>
        <v>0</v>
      </c>
      <c r="M63" s="53">
        <f t="shared" si="2"/>
        <v>0</v>
      </c>
      <c r="N63" s="27" t="str">
        <f>IF(E63='[1]군구세외 특별회계'!E63,"","err")</f>
        <v/>
      </c>
      <c r="O63" s="28" t="str">
        <f>IF(F63='[1]군구세외 특별회계'!F63,"","err")</f>
        <v/>
      </c>
      <c r="P63" s="28" t="str">
        <f>IF(G63='[1]군구세외 특별회계'!G63,"","err")</f>
        <v/>
      </c>
      <c r="Q63" s="28" t="str">
        <f>IF(H63='[1]군구세외 특별회계'!H63,"","err")</f>
        <v/>
      </c>
      <c r="R63" s="28" t="str">
        <f>IF(I63='[1]군구세외 특별회계'!I63,"","err")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92">
        <f>'[1]군구세외 특별회계'!E64</f>
        <v>0</v>
      </c>
      <c r="F64" s="57">
        <f>'[1]군구세외 특별회계'!F64</f>
        <v>0</v>
      </c>
      <c r="G64" s="57">
        <f>'[1]군구세외 특별회계'!G64</f>
        <v>0</v>
      </c>
      <c r="H64" s="57">
        <f>'[1]군구세외 특별회계'!H64</f>
        <v>0</v>
      </c>
      <c r="I64" s="50">
        <f t="shared" si="3"/>
        <v>0</v>
      </c>
      <c r="J64" s="51">
        <f t="shared" si="0"/>
        <v>0</v>
      </c>
      <c r="K64" s="51">
        <f>'[1]군구세외 특별회계'!K64</f>
        <v>0</v>
      </c>
      <c r="L64" s="52">
        <f t="shared" si="1"/>
        <v>0</v>
      </c>
      <c r="M64" s="53">
        <f t="shared" si="2"/>
        <v>0</v>
      </c>
      <c r="N64" s="27" t="str">
        <f>IF(E64='[1]군구세외 특별회계'!E64,"","err")</f>
        <v/>
      </c>
      <c r="O64" s="28" t="str">
        <f>IF(F64='[1]군구세외 특별회계'!F64,"","err")</f>
        <v/>
      </c>
      <c r="P64" s="28" t="str">
        <f>IF(G64='[1]군구세외 특별회계'!G64,"","err")</f>
        <v/>
      </c>
      <c r="Q64" s="28" t="str">
        <f>IF(H64='[1]군구세외 특별회계'!H64,"","err")</f>
        <v/>
      </c>
      <c r="R64" s="28" t="str">
        <f>IF(I64='[1]군구세외 특별회계'!I64,"","err")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92">
        <f>'[1]군구세외 특별회계'!E65</f>
        <v>0</v>
      </c>
      <c r="F65" s="57">
        <f>'[1]군구세외 특별회계'!F65</f>
        <v>0</v>
      </c>
      <c r="G65" s="57">
        <f>'[1]군구세외 특별회계'!G65</f>
        <v>0</v>
      </c>
      <c r="H65" s="57">
        <f>'[1]군구세외 특별회계'!H65</f>
        <v>0</v>
      </c>
      <c r="I65" s="50">
        <f t="shared" si="3"/>
        <v>0</v>
      </c>
      <c r="J65" s="51">
        <f t="shared" si="0"/>
        <v>0</v>
      </c>
      <c r="K65" s="51">
        <f>'[1]군구세외 특별회계'!K65</f>
        <v>0</v>
      </c>
      <c r="L65" s="52">
        <f t="shared" si="1"/>
        <v>0</v>
      </c>
      <c r="M65" s="53">
        <f t="shared" si="2"/>
        <v>0</v>
      </c>
      <c r="N65" s="27" t="str">
        <f>IF(E65='[1]군구세외 특별회계'!E65,"","err")</f>
        <v/>
      </c>
      <c r="O65" s="28" t="str">
        <f>IF(F65='[1]군구세외 특별회계'!F65,"","err")</f>
        <v/>
      </c>
      <c r="P65" s="28" t="str">
        <f>IF(G65='[1]군구세외 특별회계'!G65,"","err")</f>
        <v/>
      </c>
      <c r="Q65" s="28" t="str">
        <f>IF(H65='[1]군구세외 특별회계'!H65,"","err")</f>
        <v/>
      </c>
      <c r="R65" s="28" t="str">
        <f>IF(I65='[1]군구세외 특별회계'!I65,"","err")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92">
        <f>'[1]군구세외 특별회계'!E66</f>
        <v>0</v>
      </c>
      <c r="F66" s="57">
        <f>'[1]군구세외 특별회계'!F66</f>
        <v>0</v>
      </c>
      <c r="G66" s="57">
        <f>'[1]군구세외 특별회계'!G66</f>
        <v>0</v>
      </c>
      <c r="H66" s="57">
        <f>'[1]군구세외 특별회계'!H66</f>
        <v>0</v>
      </c>
      <c r="I66" s="50">
        <f t="shared" si="3"/>
        <v>0</v>
      </c>
      <c r="J66" s="51">
        <f t="shared" si="0"/>
        <v>0</v>
      </c>
      <c r="K66" s="51">
        <f>'[1]군구세외 특별회계'!K66</f>
        <v>0</v>
      </c>
      <c r="L66" s="52">
        <f t="shared" si="1"/>
        <v>0</v>
      </c>
      <c r="M66" s="53">
        <f t="shared" si="2"/>
        <v>0</v>
      </c>
      <c r="N66" s="27" t="str">
        <f>IF(E66='[1]군구세외 특별회계'!E66,"","err")</f>
        <v/>
      </c>
      <c r="O66" s="28" t="str">
        <f>IF(F66='[1]군구세외 특별회계'!F66,"","err")</f>
        <v/>
      </c>
      <c r="P66" s="28" t="str">
        <f>IF(G66='[1]군구세외 특별회계'!G66,"","err")</f>
        <v/>
      </c>
      <c r="Q66" s="28" t="str">
        <f>IF(H66='[1]군구세외 특별회계'!H66,"","err")</f>
        <v/>
      </c>
      <c r="R66" s="28" t="str">
        <f>IF(I66='[1]군구세외 특별회계'!I66,"","err")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92">
        <f>'[1]군구세외 특별회계'!E67</f>
        <v>0</v>
      </c>
      <c r="F67" s="57">
        <f>'[1]군구세외 특별회계'!F67</f>
        <v>0</v>
      </c>
      <c r="G67" s="57">
        <f>'[1]군구세외 특별회계'!G67</f>
        <v>0</v>
      </c>
      <c r="H67" s="57">
        <f>'[1]군구세외 특별회계'!H67</f>
        <v>0</v>
      </c>
      <c r="I67" s="50">
        <f t="shared" si="3"/>
        <v>0</v>
      </c>
      <c r="J67" s="51">
        <f t="shared" si="0"/>
        <v>0</v>
      </c>
      <c r="K67" s="51">
        <f>'[1]군구세외 특별회계'!K67</f>
        <v>0</v>
      </c>
      <c r="L67" s="52">
        <f t="shared" si="1"/>
        <v>0</v>
      </c>
      <c r="M67" s="53">
        <f t="shared" si="2"/>
        <v>0</v>
      </c>
      <c r="N67" s="27" t="str">
        <f>IF(E67='[1]군구세외 특별회계'!E67,"","err")</f>
        <v/>
      </c>
      <c r="O67" s="28" t="str">
        <f>IF(F67='[1]군구세외 특별회계'!F67,"","err")</f>
        <v/>
      </c>
      <c r="P67" s="28" t="str">
        <f>IF(G67='[1]군구세외 특별회계'!G67,"","err")</f>
        <v/>
      </c>
      <c r="Q67" s="28" t="str">
        <f>IF(H67='[1]군구세외 특별회계'!H67,"","err")</f>
        <v/>
      </c>
      <c r="R67" s="28" t="str">
        <f>IF(I67='[1]군구세외 특별회계'!I67,"","err")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92">
        <f>'[1]군구세외 특별회계'!E68</f>
        <v>30000000</v>
      </c>
      <c r="F68" s="93">
        <f>'[1]군구세외 특별회계'!F68</f>
        <v>17916601</v>
      </c>
      <c r="G68" s="93">
        <f>'[1]군구세외 특별회계'!G68</f>
        <v>14955141</v>
      </c>
      <c r="H68" s="57">
        <f>'[1]군구세외 특별회계'!H68</f>
        <v>0</v>
      </c>
      <c r="I68" s="50">
        <f t="shared" si="3"/>
        <v>2961460</v>
      </c>
      <c r="J68" s="51">
        <f t="shared" si="0"/>
        <v>2961460</v>
      </c>
      <c r="K68" s="51">
        <f>'[1]군구세외 특별회계'!K68</f>
        <v>0</v>
      </c>
      <c r="L68" s="52">
        <f t="shared" si="1"/>
        <v>49.850470000000001</v>
      </c>
      <c r="M68" s="53">
        <f t="shared" si="2"/>
        <v>83.470860349013748</v>
      </c>
      <c r="N68" s="27" t="str">
        <f>IF(E68='[1]군구세외 특별회계'!E68,"","err")</f>
        <v/>
      </c>
      <c r="O68" s="28" t="str">
        <f>IF(F68='[1]군구세외 특별회계'!F68,"","err")</f>
        <v/>
      </c>
      <c r="P68" s="28" t="str">
        <f>IF(G68='[1]군구세외 특별회계'!G68,"","err")</f>
        <v/>
      </c>
      <c r="Q68" s="28" t="str">
        <f>IF(H68='[1]군구세외 특별회계'!H68,"","err")</f>
        <v/>
      </c>
      <c r="R68" s="28" t="str">
        <f>IF(I68='[1]군구세외 특별회계'!I68,"","err")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94">
        <f>'[1]군구세외 특별회계'!E69</f>
        <v>780000000</v>
      </c>
      <c r="F69" s="82">
        <f>'[1]군구세외 특별회계'!F69</f>
        <v>7591218966</v>
      </c>
      <c r="G69" s="82">
        <f>'[1]군구세외 특별회계'!G69</f>
        <v>137386770</v>
      </c>
      <c r="H69" s="82">
        <f>'[1]군구세외 특별회계'!H69</f>
        <v>7459370</v>
      </c>
      <c r="I69" s="64">
        <f t="shared" si="3"/>
        <v>7446372826</v>
      </c>
      <c r="J69" s="64">
        <f t="shared" si="0"/>
        <v>7446372826</v>
      </c>
      <c r="K69" s="64">
        <f>'[1]군구세외 특별회계'!K69</f>
        <v>0</v>
      </c>
      <c r="L69" s="65">
        <f>IF(E69=0,0,+(G69/E69)*100)</f>
        <v>17.613688461538462</v>
      </c>
      <c r="M69" s="66">
        <f>IF(F69=0,0,+(G69/F69)*100)</f>
        <v>1.8098117129190447</v>
      </c>
      <c r="N69" s="27" t="str">
        <f>IF(E69='[1]군구세외 특별회계'!E69,"","err")</f>
        <v/>
      </c>
      <c r="O69" s="28" t="str">
        <f>IF(F69='[1]군구세외 특별회계'!F69,"","err")</f>
        <v/>
      </c>
      <c r="P69" s="28" t="str">
        <f>IF(G69='[1]군구세외 특별회계'!G69,"","err")</f>
        <v/>
      </c>
      <c r="Q69" s="28" t="str">
        <f>IF(H69='[1]군구세외 특별회계'!H69,"","err")</f>
        <v/>
      </c>
      <c r="R69" s="28" t="str">
        <f>IF(I69='[1]군구세외 특별회계'!I69,"","err")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6770491000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3"/>
        <v>0</v>
      </c>
      <c r="J70" s="34">
        <f t="shared" si="0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IF(E70='[1]군구세외 특별회계'!E70,"","err")</f>
        <v/>
      </c>
      <c r="O70" s="28" t="str">
        <f>IF(F70='[1]군구세외 특별회계'!F70,"","err")</f>
        <v/>
      </c>
      <c r="P70" s="28" t="str">
        <f>IF(G70='[1]군구세외 특별회계'!G70,"","err")</f>
        <v/>
      </c>
      <c r="Q70" s="28" t="str">
        <f>IF(H70='[1]군구세외 특별회계'!H70,"","err")</f>
        <v/>
      </c>
      <c r="R70" s="28" t="str">
        <f>IF(I70='[1]군구세외 특별회계'!I70,"","err")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95">
        <f>'[1]군구세외 특별회계'!E71</f>
        <v>6763491000</v>
      </c>
      <c r="F71" s="83">
        <f>'[1]군구세외 특별회계'!F71</f>
        <v>0</v>
      </c>
      <c r="G71" s="83">
        <f>'[1]군구세외 특별회계'!G71</f>
        <v>0</v>
      </c>
      <c r="H71" s="83">
        <f>'[1]군구세외 특별회계'!H71</f>
        <v>0</v>
      </c>
      <c r="I71" s="46">
        <f t="shared" si="3"/>
        <v>0</v>
      </c>
      <c r="J71" s="47">
        <f t="shared" si="0"/>
        <v>0</v>
      </c>
      <c r="K71" s="47">
        <f>'[1]군구세외 특별회계'!K71</f>
        <v>0</v>
      </c>
      <c r="L71" s="48">
        <f>IF(E71=0,0,+(G71/E71)*100)</f>
        <v>0</v>
      </c>
      <c r="M71" s="49">
        <f>IF(F71=0,0,+(G71/F71)*100)</f>
        <v>0</v>
      </c>
      <c r="N71" s="27" t="str">
        <f>IF(E71='[1]군구세외 특별회계'!E71,"","err")</f>
        <v/>
      </c>
      <c r="O71" s="28" t="str">
        <f>IF(F71='[1]군구세외 특별회계'!F71,"","err")</f>
        <v/>
      </c>
      <c r="P71" s="28" t="str">
        <f>IF(G71='[1]군구세외 특별회계'!G71,"","err")</f>
        <v/>
      </c>
      <c r="Q71" s="28" t="str">
        <f>IF(H71='[1]군구세외 특별회계'!H71,"","err")</f>
        <v/>
      </c>
      <c r="R71" s="28" t="str">
        <f>IF(I71='[1]군구세외 특별회계'!I71,"","err")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7000000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3"/>
        <v>0</v>
      </c>
      <c r="J72" s="47">
        <f t="shared" ref="J72:J87" si="4">I72-K72</f>
        <v>0</v>
      </c>
      <c r="K72" s="47">
        <f>SUM(K73:K75)</f>
        <v>0</v>
      </c>
      <c r="L72" s="48">
        <f t="shared" ref="L72:L87" si="5">IF(E72=0,0,+G72/E72)*100</f>
        <v>0</v>
      </c>
      <c r="M72" s="49">
        <f t="shared" ref="M72:M87" si="6">IF(F72=0,0,+((G72/F72)*100))</f>
        <v>0</v>
      </c>
      <c r="N72" s="27" t="str">
        <f>IF(E72='[1]군구세외 특별회계'!E72,"","err")</f>
        <v/>
      </c>
      <c r="O72" s="28" t="str">
        <f>IF(F72='[1]군구세외 특별회계'!F72,"","err")</f>
        <v/>
      </c>
      <c r="P72" s="28" t="str">
        <f>IF(G72='[1]군구세외 특별회계'!G72,"","err")</f>
        <v/>
      </c>
      <c r="Q72" s="28" t="str">
        <f>IF(H72='[1]군구세외 특별회계'!H72,"","err")</f>
        <v/>
      </c>
      <c r="R72" s="28" t="str">
        <f>IF(I72='[1]군구세외 특별회계'!I72,"","err")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특별회계'!E73</f>
        <v>5000000</v>
      </c>
      <c r="F73" s="30">
        <f>'[1]군구세외 특별회계'!F73</f>
        <v>0</v>
      </c>
      <c r="G73" s="30">
        <f>'[1]군구세외 특별회계'!G73</f>
        <v>0</v>
      </c>
      <c r="H73" s="30">
        <f>'[1]군구세외 특별회계'!H73</f>
        <v>0</v>
      </c>
      <c r="I73" s="50">
        <f t="shared" si="3"/>
        <v>0</v>
      </c>
      <c r="J73" s="51">
        <f t="shared" si="4"/>
        <v>0</v>
      </c>
      <c r="K73" s="51">
        <f>'[1]군구세외 특별회계'!K73</f>
        <v>0</v>
      </c>
      <c r="L73" s="52">
        <f t="shared" si="5"/>
        <v>0</v>
      </c>
      <c r="M73" s="53">
        <f t="shared" si="6"/>
        <v>0</v>
      </c>
      <c r="N73" s="27" t="str">
        <f>IF(E73='[1]군구세외 특별회계'!E73,"","err")</f>
        <v/>
      </c>
      <c r="O73" s="28" t="str">
        <f>IF(F73='[1]군구세외 특별회계'!F73,"","err")</f>
        <v/>
      </c>
      <c r="P73" s="28" t="str">
        <f>IF(G73='[1]군구세외 특별회계'!G73,"","err")</f>
        <v/>
      </c>
      <c r="Q73" s="28" t="str">
        <f>IF(H73='[1]군구세외 특별회계'!H73,"","err")</f>
        <v/>
      </c>
      <c r="R73" s="28" t="str">
        <f>IF(I73='[1]군구세외 특별회계'!I73,"","err")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특별회계'!E74</f>
        <v>2000000</v>
      </c>
      <c r="F74" s="30">
        <f>'[1]군구세외 특별회계'!F74</f>
        <v>0</v>
      </c>
      <c r="G74" s="30">
        <f>'[1]군구세외 특별회계'!G74</f>
        <v>0</v>
      </c>
      <c r="H74" s="30">
        <f>'[1]군구세외 특별회계'!H74</f>
        <v>0</v>
      </c>
      <c r="I74" s="50">
        <f t="shared" si="3"/>
        <v>0</v>
      </c>
      <c r="J74" s="51">
        <f t="shared" si="4"/>
        <v>0</v>
      </c>
      <c r="K74" s="51">
        <f>'[1]군구세외 특별회계'!K74</f>
        <v>0</v>
      </c>
      <c r="L74" s="52">
        <f t="shared" si="5"/>
        <v>0</v>
      </c>
      <c r="M74" s="53">
        <f t="shared" si="6"/>
        <v>0</v>
      </c>
      <c r="N74" s="27" t="str">
        <f>IF(E74='[1]군구세외 특별회계'!E74,"","err")</f>
        <v/>
      </c>
      <c r="O74" s="28" t="str">
        <f>IF(F74='[1]군구세외 특별회계'!F74,"","err")</f>
        <v/>
      </c>
      <c r="P74" s="28" t="str">
        <f>IF(G74='[1]군구세외 특별회계'!G74,"","err")</f>
        <v/>
      </c>
      <c r="Q74" s="28" t="str">
        <f>IF(H74='[1]군구세외 특별회계'!H74,"","err")</f>
        <v/>
      </c>
      <c r="R74" s="28" t="str">
        <f>IF(I74='[1]군구세외 특별회계'!I74,"","err")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특별회계'!E75</f>
        <v>0</v>
      </c>
      <c r="F75" s="30">
        <f>'[1]군구세외 특별회계'!F75</f>
        <v>0</v>
      </c>
      <c r="G75" s="30">
        <f>'[1]군구세외 특별회계'!G75</f>
        <v>0</v>
      </c>
      <c r="H75" s="30">
        <f>'[1]군구세외 특별회계'!H75</f>
        <v>0</v>
      </c>
      <c r="I75" s="50">
        <f t="shared" si="3"/>
        <v>0</v>
      </c>
      <c r="J75" s="51">
        <f t="shared" si="4"/>
        <v>0</v>
      </c>
      <c r="K75" s="51">
        <f>'[1]군구세외 특별회계'!K75</f>
        <v>0</v>
      </c>
      <c r="L75" s="52">
        <f t="shared" si="5"/>
        <v>0</v>
      </c>
      <c r="M75" s="53">
        <f t="shared" si="6"/>
        <v>0</v>
      </c>
      <c r="N75" s="27" t="str">
        <f>IF(E75='[1]군구세외 특별회계'!E75,"","err")</f>
        <v/>
      </c>
      <c r="O75" s="28" t="str">
        <f>IF(F75='[1]군구세외 특별회계'!F75,"","err")</f>
        <v/>
      </c>
      <c r="P75" s="28" t="str">
        <f>IF(G75='[1]군구세외 특별회계'!G75,"","err")</f>
        <v/>
      </c>
      <c r="Q75" s="28" t="str">
        <f>IF(H75='[1]군구세외 특별회계'!H75,"","err")</f>
        <v/>
      </c>
      <c r="R75" s="28" t="str">
        <f>IF(I75='[1]군구세외 특별회계'!I75,"","err")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96">
        <f>'[1]군구세외 특별회계'!E76</f>
        <v>0</v>
      </c>
      <c r="F76" s="84">
        <f>'[1]군구세외 특별회계'!F76</f>
        <v>0</v>
      </c>
      <c r="G76" s="84">
        <f>'[1]군구세외 특별회계'!G76</f>
        <v>0</v>
      </c>
      <c r="H76" s="84">
        <f>'[1]군구세외 특별회계'!H76</f>
        <v>0</v>
      </c>
      <c r="I76" s="85">
        <f>F76-G76-H76</f>
        <v>0</v>
      </c>
      <c r="J76" s="69">
        <f t="shared" si="4"/>
        <v>0</v>
      </c>
      <c r="K76" s="69">
        <f>'[1]군구세외 특별회계'!K76</f>
        <v>0</v>
      </c>
      <c r="L76" s="70">
        <f>IF(E76=0,0,+G76/E76)*100</f>
        <v>0</v>
      </c>
      <c r="M76" s="71">
        <f>IF(F76=0,0,+((G76/F76)*100))</f>
        <v>0</v>
      </c>
      <c r="N76" s="27" t="str">
        <f>IF(E76='[1]군구세외 특별회계'!E76,"","err")</f>
        <v/>
      </c>
      <c r="O76" s="28" t="str">
        <f>IF(F76='[1]군구세외 특별회계'!F76,"","err")</f>
        <v/>
      </c>
      <c r="P76" s="28" t="str">
        <f>IF(G76='[1]군구세외 특별회계'!G76,"","err")</f>
        <v/>
      </c>
      <c r="Q76" s="28" t="str">
        <f>IF(H76='[1]군구세외 특별회계'!H76,"","err")</f>
        <v/>
      </c>
      <c r="R76" s="28" t="str">
        <f>IF(I76='[1]군구세외 특별회계'!I76,"","err")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3"/>
        <v>0</v>
      </c>
      <c r="J77" s="47">
        <f t="shared" si="4"/>
        <v>0</v>
      </c>
      <c r="K77" s="47">
        <f>SUM(K78:K82)</f>
        <v>0</v>
      </c>
      <c r="L77" s="48">
        <f t="shared" si="5"/>
        <v>0</v>
      </c>
      <c r="M77" s="49">
        <f t="shared" si="6"/>
        <v>0</v>
      </c>
      <c r="N77" s="27" t="str">
        <f>IF(E77='[1]군구세외 특별회계'!E77,"","err")</f>
        <v/>
      </c>
      <c r="O77" s="28" t="str">
        <f>IF(F77='[1]군구세외 특별회계'!F77,"","err")</f>
        <v/>
      </c>
      <c r="P77" s="28" t="str">
        <f>IF(G77='[1]군구세외 특별회계'!G77,"","err")</f>
        <v/>
      </c>
      <c r="Q77" s="28" t="str">
        <f>IF(H77='[1]군구세외 특별회계'!H77,"","err")</f>
        <v/>
      </c>
      <c r="R77" s="28" t="str">
        <f>IF(I77='[1]군구세외 특별회계'!I77,"","err")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특별회계'!E78</f>
        <v>0</v>
      </c>
      <c r="F78" s="30">
        <f>'[1]군구세외 특별회계'!F78</f>
        <v>0</v>
      </c>
      <c r="G78" s="30">
        <f>'[1]군구세외 특별회계'!G78</f>
        <v>0</v>
      </c>
      <c r="H78" s="30">
        <f>'[1]군구세외 특별회계'!H78</f>
        <v>0</v>
      </c>
      <c r="I78" s="50">
        <f t="shared" ref="I78:I87" si="7">F78-G78-H78</f>
        <v>0</v>
      </c>
      <c r="J78" s="51">
        <f t="shared" si="4"/>
        <v>0</v>
      </c>
      <c r="K78" s="51">
        <f>'[1]군구세외 특별회계'!K78</f>
        <v>0</v>
      </c>
      <c r="L78" s="52">
        <f t="shared" si="5"/>
        <v>0</v>
      </c>
      <c r="M78" s="53">
        <f t="shared" si="6"/>
        <v>0</v>
      </c>
      <c r="N78" s="27" t="str">
        <f>IF(E78='[1]군구세외 특별회계'!E78,"","err")</f>
        <v/>
      </c>
      <c r="O78" s="28" t="str">
        <f>IF(F78='[1]군구세외 특별회계'!F78,"","err")</f>
        <v/>
      </c>
      <c r="P78" s="28" t="str">
        <f>IF(G78='[1]군구세외 특별회계'!G78,"","err")</f>
        <v/>
      </c>
      <c r="Q78" s="28" t="str">
        <f>IF(H78='[1]군구세외 특별회계'!H78,"","err")</f>
        <v/>
      </c>
      <c r="R78" s="28" t="str">
        <f>IF(I78='[1]군구세외 특별회계'!I78,"","err")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특별회계'!E79</f>
        <v>0</v>
      </c>
      <c r="F79" s="30">
        <f>'[1]군구세외 특별회계'!F79</f>
        <v>0</v>
      </c>
      <c r="G79" s="30">
        <f>'[1]군구세외 특별회계'!G79</f>
        <v>0</v>
      </c>
      <c r="H79" s="30">
        <f>'[1]군구세외 특별회계'!H79</f>
        <v>0</v>
      </c>
      <c r="I79" s="50">
        <f t="shared" si="7"/>
        <v>0</v>
      </c>
      <c r="J79" s="51">
        <f t="shared" si="4"/>
        <v>0</v>
      </c>
      <c r="K79" s="51">
        <f>'[1]군구세외 특별회계'!K79</f>
        <v>0</v>
      </c>
      <c r="L79" s="52">
        <f t="shared" si="5"/>
        <v>0</v>
      </c>
      <c r="M79" s="53">
        <f t="shared" si="6"/>
        <v>0</v>
      </c>
      <c r="N79" s="27" t="str">
        <f>IF(E79='[1]군구세외 특별회계'!E79,"","err")</f>
        <v/>
      </c>
      <c r="O79" s="28" t="str">
        <f>IF(F79='[1]군구세외 특별회계'!F79,"","err")</f>
        <v/>
      </c>
      <c r="P79" s="28" t="str">
        <f>IF(G79='[1]군구세외 특별회계'!G79,"","err")</f>
        <v/>
      </c>
      <c r="Q79" s="28" t="str">
        <f>IF(H79='[1]군구세외 특별회계'!H79,"","err")</f>
        <v/>
      </c>
      <c r="R79" s="28" t="str">
        <f>IF(I79='[1]군구세외 특별회계'!I79,"","err")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특별회계'!E80</f>
        <v>0</v>
      </c>
      <c r="F80" s="30">
        <f>'[1]군구세외 특별회계'!F80</f>
        <v>0</v>
      </c>
      <c r="G80" s="30">
        <f>'[1]군구세외 특별회계'!G80</f>
        <v>0</v>
      </c>
      <c r="H80" s="30">
        <f>'[1]군구세외 특별회계'!H80</f>
        <v>0</v>
      </c>
      <c r="I80" s="50">
        <f t="shared" si="7"/>
        <v>0</v>
      </c>
      <c r="J80" s="51">
        <f t="shared" si="4"/>
        <v>0</v>
      </c>
      <c r="K80" s="51">
        <f>'[1]군구세외 특별회계'!K80</f>
        <v>0</v>
      </c>
      <c r="L80" s="52">
        <f t="shared" si="5"/>
        <v>0</v>
      </c>
      <c r="M80" s="53">
        <f t="shared" si="6"/>
        <v>0</v>
      </c>
      <c r="N80" s="27" t="str">
        <f>IF(E80='[1]군구세외 특별회계'!E80,"","err")</f>
        <v/>
      </c>
      <c r="O80" s="28" t="str">
        <f>IF(F80='[1]군구세외 특별회계'!F80,"","err")</f>
        <v/>
      </c>
      <c r="P80" s="28" t="str">
        <f>IF(G80='[1]군구세외 특별회계'!G80,"","err")</f>
        <v/>
      </c>
      <c r="Q80" s="28" t="str">
        <f>IF(H80='[1]군구세외 특별회계'!H80,"","err")</f>
        <v/>
      </c>
      <c r="R80" s="28" t="str">
        <f>IF(I80='[1]군구세외 특별회계'!I80,"","err")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특별회계'!E81</f>
        <v>0</v>
      </c>
      <c r="F81" s="30">
        <f>'[1]군구세외 특별회계'!F81</f>
        <v>0</v>
      </c>
      <c r="G81" s="30">
        <f>'[1]군구세외 특별회계'!G81</f>
        <v>0</v>
      </c>
      <c r="H81" s="30">
        <f>'[1]군구세외 특별회계'!H81</f>
        <v>0</v>
      </c>
      <c r="I81" s="50">
        <f t="shared" si="7"/>
        <v>0</v>
      </c>
      <c r="J81" s="51">
        <f t="shared" si="4"/>
        <v>0</v>
      </c>
      <c r="K81" s="51">
        <f>'[1]군구세외 특별회계'!K81</f>
        <v>0</v>
      </c>
      <c r="L81" s="52">
        <f t="shared" si="5"/>
        <v>0</v>
      </c>
      <c r="M81" s="53">
        <f t="shared" si="6"/>
        <v>0</v>
      </c>
      <c r="N81" s="27" t="str">
        <f>IF(E81='[1]군구세외 특별회계'!E81,"","err")</f>
        <v/>
      </c>
      <c r="O81" s="28" t="str">
        <f>IF(F81='[1]군구세외 특별회계'!F81,"","err")</f>
        <v/>
      </c>
      <c r="P81" s="28" t="str">
        <f>IF(G81='[1]군구세외 특별회계'!G81,"","err")</f>
        <v/>
      </c>
      <c r="Q81" s="28" t="str">
        <f>IF(H81='[1]군구세외 특별회계'!H81,"","err")</f>
        <v/>
      </c>
      <c r="R81" s="28" t="str">
        <f>IF(I81='[1]군구세외 특별회계'!I81,"","err")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특별회계'!E82</f>
        <v>0</v>
      </c>
      <c r="F82" s="30">
        <f>'[1]군구세외 특별회계'!F82</f>
        <v>0</v>
      </c>
      <c r="G82" s="30">
        <f>'[1]군구세외 특별회계'!G82</f>
        <v>0</v>
      </c>
      <c r="H82" s="30">
        <f>'[1]군구세외 특별회계'!H82</f>
        <v>0</v>
      </c>
      <c r="I82" s="50">
        <f t="shared" si="7"/>
        <v>0</v>
      </c>
      <c r="J82" s="51">
        <f t="shared" si="4"/>
        <v>0</v>
      </c>
      <c r="K82" s="51">
        <f>'[1]군구세외 특별회계'!K82</f>
        <v>0</v>
      </c>
      <c r="L82" s="52">
        <f t="shared" si="5"/>
        <v>0</v>
      </c>
      <c r="M82" s="53">
        <f t="shared" si="6"/>
        <v>0</v>
      </c>
      <c r="N82" s="27" t="str">
        <f>IF(E82='[1]군구세외 특별회계'!E82,"","err")</f>
        <v/>
      </c>
      <c r="O82" s="28" t="str">
        <f>IF(F82='[1]군구세외 특별회계'!F82,"","err")</f>
        <v/>
      </c>
      <c r="P82" s="28" t="str">
        <f>IF(G82='[1]군구세외 특별회계'!G82,"","err")</f>
        <v/>
      </c>
      <c r="Q82" s="28" t="str">
        <f>IF(H82='[1]군구세외 특별회계'!H82,"","err")</f>
        <v/>
      </c>
      <c r="R82" s="28" t="str">
        <f>IF(I82='[1]군구세외 특별회계'!I82,"","err")</f>
        <v/>
      </c>
    </row>
    <row r="83" spans="2:18" s="19" customFormat="1" ht="20.100000000000001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7"/>
        <v>0</v>
      </c>
      <c r="J83" s="47">
        <f t="shared" si="4"/>
        <v>0</v>
      </c>
      <c r="K83" s="47">
        <f>SUM(K84:K87)</f>
        <v>0</v>
      </c>
      <c r="L83" s="48">
        <f t="shared" si="5"/>
        <v>0</v>
      </c>
      <c r="M83" s="49">
        <f t="shared" si="6"/>
        <v>0</v>
      </c>
      <c r="N83" s="27" t="str">
        <f>IF(E83='[1]군구세외 특별회계'!E83,"","err")</f>
        <v/>
      </c>
      <c r="O83" s="28" t="str">
        <f>IF(F83='[1]군구세외 특별회계'!F83,"","err")</f>
        <v/>
      </c>
      <c r="P83" s="28" t="str">
        <f>IF(G83='[1]군구세외 특별회계'!G83,"","err")</f>
        <v/>
      </c>
      <c r="Q83" s="28" t="str">
        <f>IF(H83='[1]군구세외 특별회계'!H83,"","err")</f>
        <v/>
      </c>
      <c r="R83" s="28" t="str">
        <f>IF(I83='[1]군구세외 특별회계'!I83,"","err")</f>
        <v/>
      </c>
    </row>
    <row r="84" spans="2:18" s="19" customFormat="1" ht="21" customHeight="1">
      <c r="B84" s="105"/>
      <c r="C84" s="36" t="s">
        <v>52</v>
      </c>
      <c r="D84" s="36"/>
      <c r="E84" s="57">
        <f>'[1]군구세외 특별회계'!E84</f>
        <v>0</v>
      </c>
      <c r="F84" s="57">
        <f>'[1]군구세외 특별회계'!F84</f>
        <v>0</v>
      </c>
      <c r="G84" s="57">
        <f>'[1]군구세외 특별회계'!G84</f>
        <v>0</v>
      </c>
      <c r="H84" s="57">
        <f>'[1]군구세외 특별회계'!H84</f>
        <v>0</v>
      </c>
      <c r="I84" s="50">
        <f t="shared" si="7"/>
        <v>0</v>
      </c>
      <c r="J84" s="51">
        <f t="shared" si="4"/>
        <v>0</v>
      </c>
      <c r="K84" s="51">
        <f>'[1]군구세외 특별회계'!K84</f>
        <v>0</v>
      </c>
      <c r="L84" s="52">
        <f t="shared" si="5"/>
        <v>0</v>
      </c>
      <c r="M84" s="53">
        <f t="shared" si="6"/>
        <v>0</v>
      </c>
      <c r="N84" s="27" t="str">
        <f>IF(E84='[1]군구세외 특별회계'!E84,"","err")</f>
        <v/>
      </c>
      <c r="O84" s="28" t="str">
        <f>IF(F84='[1]군구세외 특별회계'!F84,"","err")</f>
        <v/>
      </c>
      <c r="P84" s="28" t="str">
        <f>IF(G84='[1]군구세외 특별회계'!G84,"","err")</f>
        <v/>
      </c>
      <c r="Q84" s="28" t="str">
        <f>IF(H84='[1]군구세외 특별회계'!H84,"","err")</f>
        <v/>
      </c>
      <c r="R84" s="28" t="str">
        <f>IF(I84='[1]군구세외 특별회계'!I84,"","err")</f>
        <v/>
      </c>
    </row>
    <row r="85" spans="2:18" ht="21" customHeight="1">
      <c r="B85" s="97"/>
      <c r="C85" s="72" t="s">
        <v>73</v>
      </c>
      <c r="D85" s="72"/>
      <c r="E85" s="86">
        <f>'[1]군구세외 특별회계'!E85</f>
        <v>0</v>
      </c>
      <c r="F85" s="86">
        <f>'[1]군구세외 특별회계'!F85</f>
        <v>0</v>
      </c>
      <c r="G85" s="86">
        <f>'[1]군구세외 특별회계'!G85</f>
        <v>0</v>
      </c>
      <c r="H85" s="86">
        <f>'[1]군구세외 특별회계'!H85</f>
        <v>0</v>
      </c>
      <c r="I85" s="87">
        <f t="shared" si="7"/>
        <v>0</v>
      </c>
      <c r="J85" s="88">
        <f t="shared" si="4"/>
        <v>0</v>
      </c>
      <c r="K85" s="88">
        <f>'[1]군구세외 특별회계'!K85</f>
        <v>0</v>
      </c>
      <c r="L85" s="89">
        <f t="shared" si="5"/>
        <v>0</v>
      </c>
      <c r="M85" s="90">
        <f t="shared" si="6"/>
        <v>0</v>
      </c>
      <c r="N85" s="27" t="str">
        <f>IF(E85='[1]군구세외 특별회계'!E85,"","err")</f>
        <v/>
      </c>
      <c r="O85" s="28" t="str">
        <f>IF(F85='[1]군구세외 특별회계'!F85,"","err")</f>
        <v/>
      </c>
      <c r="P85" s="28" t="str">
        <f>IF(G85='[1]군구세외 특별회계'!G85,"","err")</f>
        <v/>
      </c>
      <c r="Q85" s="28" t="str">
        <f>IF(H85='[1]군구세외 특별회계'!H85,"","err")</f>
        <v/>
      </c>
      <c r="R85" s="28" t="str">
        <f>IF(I85='[1]군구세외 특별회계'!I85,"","err")</f>
        <v/>
      </c>
    </row>
    <row r="86" spans="2:18" ht="21" customHeight="1">
      <c r="B86" s="97"/>
      <c r="C86" s="36" t="s">
        <v>74</v>
      </c>
      <c r="D86" s="36"/>
      <c r="E86" s="57">
        <f>'[1]군구세외 특별회계'!E86</f>
        <v>0</v>
      </c>
      <c r="F86" s="57">
        <f>'[1]군구세외 특별회계'!F86</f>
        <v>0</v>
      </c>
      <c r="G86" s="57">
        <f>'[1]군구세외 특별회계'!G86</f>
        <v>0</v>
      </c>
      <c r="H86" s="57">
        <f>'[1]군구세외 특별회계'!H86</f>
        <v>0</v>
      </c>
      <c r="I86" s="50">
        <f t="shared" si="7"/>
        <v>0</v>
      </c>
      <c r="J86" s="51">
        <f t="shared" si="4"/>
        <v>0</v>
      </c>
      <c r="K86" s="51">
        <f>'[1]군구세외 특별회계'!K86</f>
        <v>0</v>
      </c>
      <c r="L86" s="52">
        <f t="shared" si="5"/>
        <v>0</v>
      </c>
      <c r="M86" s="53">
        <f t="shared" si="6"/>
        <v>0</v>
      </c>
      <c r="N86" s="27" t="str">
        <f>IF(E86='[1]군구세외 특별회계'!E86,"","err")</f>
        <v/>
      </c>
      <c r="O86" s="28" t="str">
        <f>IF(F86='[1]군구세외 특별회계'!F86,"","err")</f>
        <v/>
      </c>
      <c r="P86" s="28" t="str">
        <f>IF(G86='[1]군구세외 특별회계'!G86,"","err")</f>
        <v/>
      </c>
      <c r="Q86" s="28" t="str">
        <f>IF(H86='[1]군구세외 특별회계'!H86,"","err")</f>
        <v/>
      </c>
      <c r="R86" s="28" t="str">
        <f>IF(I86='[1]군구세외 특별회계'!I86,"","err")</f>
        <v/>
      </c>
    </row>
    <row r="87" spans="2:18" ht="21" customHeight="1" thickBot="1">
      <c r="B87" s="98"/>
      <c r="C87" s="38" t="s">
        <v>75</v>
      </c>
      <c r="D87" s="38"/>
      <c r="E87" s="73">
        <f>'[1]군구세외 특별회계'!E87</f>
        <v>0</v>
      </c>
      <c r="F87" s="73">
        <f>'[1]군구세외 특별회계'!F87</f>
        <v>0</v>
      </c>
      <c r="G87" s="73">
        <f>'[1]군구세외 특별회계'!G87</f>
        <v>0</v>
      </c>
      <c r="H87" s="73">
        <f>'[1]군구세외 특별회계'!H87</f>
        <v>0</v>
      </c>
      <c r="I87" s="74">
        <f t="shared" si="7"/>
        <v>0</v>
      </c>
      <c r="J87" s="74">
        <f t="shared" si="4"/>
        <v>0</v>
      </c>
      <c r="K87" s="74">
        <f>'[1]군구세외 특별회계'!K87</f>
        <v>0</v>
      </c>
      <c r="L87" s="75">
        <f t="shared" si="5"/>
        <v>0</v>
      </c>
      <c r="M87" s="76">
        <f t="shared" si="6"/>
        <v>0</v>
      </c>
      <c r="N87" s="27" t="str">
        <f>IF(E87='[1]군구세외 특별회계'!E87,"","err")</f>
        <v/>
      </c>
      <c r="O87" s="28" t="str">
        <f>IF(F87='[1]군구세외 특별회계'!F87,"","err")</f>
        <v/>
      </c>
      <c r="P87" s="28" t="str">
        <f>IF(G87='[1]군구세외 특별회계'!G87,"","err")</f>
        <v/>
      </c>
      <c r="Q87" s="28" t="str">
        <f>IF(H87='[1]군구세외 특별회계'!H87,"","err")</f>
        <v/>
      </c>
      <c r="R87" s="28" t="str">
        <f>IF(I87='[1]군구세외 특별회계'!I87,"","err")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2020-04-28T04:57:14Z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