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150"/>
  </bookViews>
  <sheets>
    <sheet name="구별 징수실적 (9월말)" sheetId="1" r:id="rId1"/>
  </sheets>
  <calcPr calcId="124519"/>
</workbook>
</file>

<file path=xl/calcChain.xml><?xml version="1.0" encoding="utf-8"?>
<calcChain xmlns="http://schemas.openxmlformats.org/spreadsheetml/2006/main">
  <c r="E13" i="1"/>
  <c r="J14" l="1"/>
  <c r="J13"/>
  <c r="H13" l="1"/>
  <c r="E7"/>
  <c r="H7"/>
  <c r="I7"/>
  <c r="J7"/>
  <c r="E8"/>
  <c r="H8"/>
  <c r="J8"/>
  <c r="C9"/>
  <c r="D9"/>
  <c r="E9"/>
  <c r="F9"/>
  <c r="G9"/>
  <c r="H9" s="1"/>
  <c r="I9"/>
  <c r="J9"/>
  <c r="E10"/>
  <c r="H10"/>
  <c r="I10"/>
  <c r="J10"/>
  <c r="E11"/>
  <c r="H11"/>
  <c r="I11"/>
  <c r="J11"/>
  <c r="C12"/>
  <c r="D12"/>
  <c r="E12" s="1"/>
  <c r="G12"/>
  <c r="H12" s="1"/>
  <c r="I12"/>
  <c r="G32"/>
  <c r="F32"/>
  <c r="D32"/>
  <c r="C32"/>
  <c r="G31"/>
  <c r="F31"/>
  <c r="D31"/>
  <c r="C31"/>
  <c r="G30"/>
  <c r="F30"/>
  <c r="D30"/>
  <c r="C30"/>
  <c r="J29"/>
  <c r="H29"/>
  <c r="E29"/>
  <c r="I29"/>
  <c r="J28"/>
  <c r="H28"/>
  <c r="E28"/>
  <c r="I28"/>
  <c r="I30" s="1"/>
  <c r="G27"/>
  <c r="F27"/>
  <c r="D27"/>
  <c r="C27"/>
  <c r="J26"/>
  <c r="H26"/>
  <c r="E26"/>
  <c r="I26"/>
  <c r="J25"/>
  <c r="H25"/>
  <c r="E25"/>
  <c r="I25"/>
  <c r="I27" s="1"/>
  <c r="G24"/>
  <c r="F24"/>
  <c r="D24"/>
  <c r="C24"/>
  <c r="J23"/>
  <c r="H23"/>
  <c r="E23"/>
  <c r="I23"/>
  <c r="J22"/>
  <c r="H22"/>
  <c r="E22"/>
  <c r="I22"/>
  <c r="I24" s="1"/>
  <c r="G21"/>
  <c r="F21"/>
  <c r="D21"/>
  <c r="C21"/>
  <c r="J20"/>
  <c r="H20"/>
  <c r="E20"/>
  <c r="I20"/>
  <c r="J19"/>
  <c r="H19"/>
  <c r="E19"/>
  <c r="I19"/>
  <c r="I21" s="1"/>
  <c r="G18"/>
  <c r="F18"/>
  <c r="D18"/>
  <c r="C18"/>
  <c r="J17"/>
  <c r="H17"/>
  <c r="E17"/>
  <c r="I17"/>
  <c r="J16"/>
  <c r="H16"/>
  <c r="E16"/>
  <c r="I16"/>
  <c r="I18" s="1"/>
  <c r="G15"/>
  <c r="F15"/>
  <c r="D15"/>
  <c r="C15"/>
  <c r="H14"/>
  <c r="E14"/>
  <c r="I14"/>
  <c r="I13"/>
  <c r="I15" s="1"/>
  <c r="E31" l="1"/>
  <c r="E15"/>
  <c r="J12"/>
  <c r="F33"/>
  <c r="I33"/>
  <c r="E18"/>
  <c r="E21"/>
  <c r="E24"/>
  <c r="E27"/>
  <c r="E30"/>
  <c r="E32"/>
  <c r="C33"/>
  <c r="I31"/>
  <c r="I32"/>
  <c r="H15"/>
  <c r="H18"/>
  <c r="H21"/>
  <c r="H24"/>
  <c r="H27"/>
  <c r="H30"/>
  <c r="H31"/>
  <c r="H32"/>
  <c r="J15"/>
  <c r="J21"/>
  <c r="J24"/>
  <c r="G33"/>
  <c r="J18"/>
  <c r="J27"/>
  <c r="J30"/>
  <c r="J31"/>
  <c r="J32"/>
  <c r="D33"/>
  <c r="H33" l="1"/>
  <c r="E33"/>
  <c r="J33"/>
</calcChain>
</file>

<file path=xl/sharedStrings.xml><?xml version="1.0" encoding="utf-8"?>
<sst xmlns="http://schemas.openxmlformats.org/spreadsheetml/2006/main" count="54" uniqueCount="33">
  <si>
    <t>구별</t>
    <phoneticPr fontId="3" type="noConversion"/>
  </si>
  <si>
    <t>과목</t>
    <phoneticPr fontId="3" type="noConversion"/>
  </si>
  <si>
    <t>징수결정액</t>
    <phoneticPr fontId="3" type="noConversion"/>
  </si>
  <si>
    <t>수납액</t>
    <phoneticPr fontId="3" type="noConversion"/>
  </si>
  <si>
    <t>과오납환부액</t>
    <phoneticPr fontId="3" type="noConversion"/>
  </si>
  <si>
    <t>불납결손액</t>
    <phoneticPr fontId="3" type="noConversion"/>
  </si>
  <si>
    <t>미수납액</t>
    <phoneticPr fontId="3" type="noConversion"/>
  </si>
  <si>
    <t>징수율</t>
    <phoneticPr fontId="3" type="noConversion"/>
  </si>
  <si>
    <t>결손율</t>
    <phoneticPr fontId="3" type="noConversion"/>
  </si>
  <si>
    <t>정리율</t>
    <phoneticPr fontId="3" type="noConversion"/>
  </si>
  <si>
    <t>중구</t>
    <phoneticPr fontId="3" type="noConversion"/>
  </si>
  <si>
    <t>정밀검사</t>
    <phoneticPr fontId="3" type="noConversion"/>
  </si>
  <si>
    <t>특정경유차</t>
    <phoneticPr fontId="3" type="noConversion"/>
  </si>
  <si>
    <t>계</t>
    <phoneticPr fontId="3" type="noConversion"/>
  </si>
  <si>
    <t>동구</t>
    <phoneticPr fontId="3" type="noConversion"/>
  </si>
  <si>
    <t>남구</t>
    <phoneticPr fontId="3" type="noConversion"/>
  </si>
  <si>
    <t>연수구</t>
    <phoneticPr fontId="3" type="noConversion"/>
  </si>
  <si>
    <t xml:space="preserve">남동구 </t>
    <phoneticPr fontId="3" type="noConversion"/>
  </si>
  <si>
    <t>부평구</t>
    <phoneticPr fontId="3" type="noConversion"/>
  </si>
  <si>
    <t>계양구</t>
    <phoneticPr fontId="3" type="noConversion"/>
  </si>
  <si>
    <t>서구</t>
    <phoneticPr fontId="3" type="noConversion"/>
  </si>
  <si>
    <t>총계</t>
    <phoneticPr fontId="3" type="noConversion"/>
  </si>
  <si>
    <t>정밀검사</t>
    <phoneticPr fontId="3" type="noConversion"/>
  </si>
  <si>
    <t>특정경유차</t>
    <phoneticPr fontId="3" type="noConversion"/>
  </si>
  <si>
    <t>계</t>
    <phoneticPr fontId="3" type="noConversion"/>
  </si>
  <si>
    <t>이월</t>
    <phoneticPr fontId="3" type="noConversion"/>
  </si>
  <si>
    <t>징수</t>
    <phoneticPr fontId="3" type="noConversion"/>
  </si>
  <si>
    <t>환부</t>
    <phoneticPr fontId="3" type="noConversion"/>
  </si>
  <si>
    <t>결손</t>
    <phoneticPr fontId="3" type="noConversion"/>
  </si>
  <si>
    <t>체납</t>
    <phoneticPr fontId="3" type="noConversion"/>
  </si>
  <si>
    <t>정리실적</t>
    <phoneticPr fontId="3" type="noConversion"/>
  </si>
  <si>
    <t>정밀검사·특정경유차 과태료 체납징수현황</t>
    <phoneticPr fontId="3" type="noConversion"/>
  </si>
  <si>
    <t>2014.01월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</si>
</sst>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-* #,##0.0_-;\-* #,##0.0_-;_-* &quot;-&quot;??_-;_-@_-"/>
    <numFmt numFmtId="177" formatCode="0.0_ 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41" fontId="0" fillId="0" borderId="0" xfId="0" applyNumberFormat="1">
      <alignment vertical="center"/>
    </xf>
    <xf numFmtId="41" fontId="5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6" fontId="5" fillId="0" borderId="1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176" fontId="6" fillId="0" borderId="1" xfId="0" applyNumberFormat="1" applyFont="1" applyBorder="1">
      <alignment vertical="center"/>
    </xf>
    <xf numFmtId="177" fontId="6" fillId="0" borderId="1" xfId="0" applyNumberFormat="1" applyFont="1" applyBorder="1">
      <alignment vertical="center"/>
    </xf>
    <xf numFmtId="176" fontId="6" fillId="0" borderId="1" xfId="0" applyNumberFormat="1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>
      <alignment vertical="center"/>
    </xf>
    <xf numFmtId="176" fontId="6" fillId="0" borderId="2" xfId="0" applyNumberFormat="1" applyFont="1" applyFill="1" applyBorder="1">
      <alignment vertical="center"/>
    </xf>
    <xf numFmtId="177" fontId="6" fillId="0" borderId="2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0" fontId="0" fillId="0" borderId="12" xfId="0" applyFill="1" applyBorder="1" applyAlignment="1">
      <alignment horizontal="center" vertical="center"/>
    </xf>
    <xf numFmtId="176" fontId="6" fillId="0" borderId="10" xfId="0" applyNumberFormat="1" applyFont="1" applyBorder="1">
      <alignment vertical="center"/>
    </xf>
    <xf numFmtId="0" fontId="0" fillId="0" borderId="9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1" fontId="6" fillId="0" borderId="15" xfId="1" applyFont="1" applyBorder="1">
      <alignment vertical="center"/>
    </xf>
    <xf numFmtId="176" fontId="6" fillId="0" borderId="15" xfId="0" applyNumberFormat="1" applyFont="1" applyFill="1" applyBorder="1">
      <alignment vertical="center"/>
    </xf>
    <xf numFmtId="177" fontId="6" fillId="0" borderId="15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41" fontId="6" fillId="0" borderId="1" xfId="1" applyFont="1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33"/>
  <sheetViews>
    <sheetView tabSelected="1" workbookViewId="0">
      <selection activeCell="A2" sqref="A2:J2"/>
    </sheetView>
  </sheetViews>
  <sheetFormatPr defaultRowHeight="16.5"/>
  <cols>
    <col min="1" max="1" width="7.75" bestFit="1" customWidth="1"/>
    <col min="2" max="2" width="13.125" customWidth="1"/>
    <col min="3" max="3" width="16.625" bestFit="1" customWidth="1"/>
    <col min="4" max="4" width="15.5" customWidth="1"/>
    <col min="5" max="5" width="10.125" customWidth="1"/>
    <col min="6" max="6" width="15.625" customWidth="1"/>
    <col min="7" max="7" width="16.625" customWidth="1"/>
    <col min="8" max="8" width="11.375" customWidth="1"/>
    <col min="9" max="9" width="19.125" customWidth="1"/>
    <col min="10" max="10" width="12.125" customWidth="1"/>
    <col min="11" max="11" width="11.875" bestFit="1" customWidth="1"/>
    <col min="12" max="12" width="13" bestFit="1" customWidth="1"/>
  </cols>
  <sheetData>
    <row r="2" spans="1:11" ht="24">
      <c r="A2" s="18" t="s">
        <v>31</v>
      </c>
      <c r="B2" s="18"/>
      <c r="C2" s="18"/>
      <c r="D2" s="18"/>
      <c r="E2" s="18"/>
      <c r="F2" s="18"/>
      <c r="G2" s="18"/>
      <c r="H2" s="18"/>
      <c r="I2" s="18"/>
      <c r="J2" s="18"/>
    </row>
    <row r="3" spans="1:11">
      <c r="J3" s="17" t="s">
        <v>32</v>
      </c>
    </row>
    <row r="4" spans="1:11" ht="17.25" thickBot="1"/>
    <row r="5" spans="1:11" ht="30.75" customHeight="1">
      <c r="A5" s="29" t="s">
        <v>0</v>
      </c>
      <c r="B5" s="30" t="s">
        <v>1</v>
      </c>
      <c r="C5" s="31" t="s">
        <v>25</v>
      </c>
      <c r="D5" s="32" t="s">
        <v>26</v>
      </c>
      <c r="E5" s="33"/>
      <c r="F5" s="34" t="s">
        <v>27</v>
      </c>
      <c r="G5" s="32" t="s">
        <v>28</v>
      </c>
      <c r="H5" s="33"/>
      <c r="I5" s="34" t="s">
        <v>29</v>
      </c>
      <c r="J5" s="35" t="s">
        <v>30</v>
      </c>
    </row>
    <row r="6" spans="1:11" ht="30.75" customHeight="1">
      <c r="A6" s="36"/>
      <c r="B6" s="19"/>
      <c r="C6" s="1" t="s">
        <v>2</v>
      </c>
      <c r="D6" s="1" t="s">
        <v>3</v>
      </c>
      <c r="E6" s="1" t="s">
        <v>7</v>
      </c>
      <c r="F6" s="1" t="s">
        <v>4</v>
      </c>
      <c r="G6" s="1" t="s">
        <v>5</v>
      </c>
      <c r="H6" s="2" t="s">
        <v>8</v>
      </c>
      <c r="I6" s="1" t="s">
        <v>6</v>
      </c>
      <c r="J6" s="37" t="s">
        <v>9</v>
      </c>
    </row>
    <row r="7" spans="1:11" ht="18" hidden="1" customHeight="1">
      <c r="A7" s="38" t="s">
        <v>10</v>
      </c>
      <c r="B7" s="3" t="s">
        <v>11</v>
      </c>
      <c r="C7" s="4">
        <v>829327010</v>
      </c>
      <c r="D7" s="4">
        <v>13158970</v>
      </c>
      <c r="E7" s="8">
        <f>D7*100/C7</f>
        <v>1.5867046221007561</v>
      </c>
      <c r="F7" s="4">
        <v>0</v>
      </c>
      <c r="G7" s="4">
        <v>20825550</v>
      </c>
      <c r="H7" s="5">
        <f>G7*100/C7</f>
        <v>2.5111385194122642</v>
      </c>
      <c r="I7" s="4">
        <f>C7-D7-G7</f>
        <v>795342490</v>
      </c>
      <c r="J7" s="39">
        <f>(D7+G7)*100/C7</f>
        <v>4.0978431415130201</v>
      </c>
    </row>
    <row r="8" spans="1:11" ht="18" hidden="1" customHeight="1">
      <c r="A8" s="40"/>
      <c r="B8" s="10" t="s">
        <v>12</v>
      </c>
      <c r="C8" s="11">
        <v>365638450</v>
      </c>
      <c r="D8" s="11">
        <v>13021970</v>
      </c>
      <c r="E8" s="12">
        <f>D8*100/C8</f>
        <v>3.5614334323974952</v>
      </c>
      <c r="F8" s="11">
        <v>0</v>
      </c>
      <c r="G8" s="11">
        <v>16460000</v>
      </c>
      <c r="H8" s="13">
        <f>G8*100/C8</f>
        <v>4.5017147403398088</v>
      </c>
      <c r="I8" s="11">
        <v>336154480</v>
      </c>
      <c r="J8" s="41">
        <f>(D8+G8)*100/C8</f>
        <v>8.0631481727373036</v>
      </c>
      <c r="K8" s="6"/>
    </row>
    <row r="9" spans="1:11" ht="18" hidden="1" customHeight="1">
      <c r="A9" s="42"/>
      <c r="B9" s="10" t="s">
        <v>13</v>
      </c>
      <c r="C9" s="11">
        <f>SUM(C7:C8)</f>
        <v>1194965460</v>
      </c>
      <c r="D9" s="11">
        <f>SUM(D7:D8)</f>
        <v>26180940</v>
      </c>
      <c r="E9" s="12">
        <f>D9*100/C9</f>
        <v>2.190936966496086</v>
      </c>
      <c r="F9" s="11">
        <f t="shared" ref="F9:I9" si="0">SUM(F7:F8)</f>
        <v>0</v>
      </c>
      <c r="G9" s="11">
        <f t="shared" si="0"/>
        <v>37285550</v>
      </c>
      <c r="H9" s="13">
        <f>G9*100/C9</f>
        <v>3.1202198932176666</v>
      </c>
      <c r="I9" s="11">
        <f t="shared" si="0"/>
        <v>1131496970</v>
      </c>
      <c r="J9" s="41">
        <f>(D9+G9)*100/C9</f>
        <v>5.3111568597137531</v>
      </c>
      <c r="K9" s="6"/>
    </row>
    <row r="10" spans="1:11" ht="18" hidden="1" customHeight="1">
      <c r="A10" s="38" t="s">
        <v>14</v>
      </c>
      <c r="B10" s="10" t="s">
        <v>11</v>
      </c>
      <c r="C10" s="11">
        <v>373152280</v>
      </c>
      <c r="D10" s="11">
        <v>12722310</v>
      </c>
      <c r="E10" s="14">
        <f>D10*100/C10</f>
        <v>3.4094150516780979</v>
      </c>
      <c r="F10" s="11">
        <v>0</v>
      </c>
      <c r="G10" s="11">
        <v>11273120</v>
      </c>
      <c r="H10" s="13">
        <f>G10*100/C10</f>
        <v>3.0210508160368201</v>
      </c>
      <c r="I10" s="11">
        <f>C10-D10-G10</f>
        <v>349156850</v>
      </c>
      <c r="J10" s="41">
        <f>(D10+G10)*100/C10</f>
        <v>6.4304658677149176</v>
      </c>
      <c r="K10" s="6"/>
    </row>
    <row r="11" spans="1:11" ht="18" hidden="1" customHeight="1">
      <c r="A11" s="40"/>
      <c r="B11" s="10" t="s">
        <v>12</v>
      </c>
      <c r="C11" s="11">
        <v>138545590</v>
      </c>
      <c r="D11" s="11">
        <v>4280330</v>
      </c>
      <c r="E11" s="14">
        <f>D11*100/C11</f>
        <v>3.0894740135719947</v>
      </c>
      <c r="F11" s="11">
        <v>0</v>
      </c>
      <c r="G11" s="11">
        <v>8118000</v>
      </c>
      <c r="H11" s="13">
        <f>G11*100/C11</f>
        <v>5.8594430901770309</v>
      </c>
      <c r="I11" s="11">
        <f>C11-D11-G11</f>
        <v>126147260</v>
      </c>
      <c r="J11" s="41">
        <f>(D11+G11)*100/C11</f>
        <v>8.9489171037490252</v>
      </c>
    </row>
    <row r="12" spans="1:11" ht="18" hidden="1" customHeight="1">
      <c r="A12" s="42"/>
      <c r="B12" s="10" t="s">
        <v>13</v>
      </c>
      <c r="C12" s="11">
        <f t="shared" ref="C12:I12" si="1">SUM(C10:C11)</f>
        <v>511697870</v>
      </c>
      <c r="D12" s="11">
        <f t="shared" si="1"/>
        <v>17002640</v>
      </c>
      <c r="E12" s="14">
        <f>D12*100/C12</f>
        <v>3.3227888949391171</v>
      </c>
      <c r="F12" s="11">
        <v>0</v>
      </c>
      <c r="G12" s="11">
        <f t="shared" si="1"/>
        <v>19391120</v>
      </c>
      <c r="H12" s="13">
        <f>G12*100/C12</f>
        <v>3.7895643380340824</v>
      </c>
      <c r="I12" s="11">
        <f t="shared" si="1"/>
        <v>475304110</v>
      </c>
      <c r="J12" s="41">
        <f>(D12+G12)*100/C12</f>
        <v>7.1123532329731995</v>
      </c>
    </row>
    <row r="13" spans="1:11" ht="18" customHeight="1">
      <c r="A13" s="43" t="s">
        <v>15</v>
      </c>
      <c r="B13" s="10" t="s">
        <v>11</v>
      </c>
      <c r="C13" s="11">
        <v>5154885740</v>
      </c>
      <c r="D13" s="50">
        <v>1369039380</v>
      </c>
      <c r="E13" s="14">
        <f>D13*100/C13</f>
        <v>26.558093603836117</v>
      </c>
      <c r="F13" s="11">
        <v>6480240</v>
      </c>
      <c r="G13" s="11">
        <v>2559328018</v>
      </c>
      <c r="H13" s="13">
        <f>G13*100/C13</f>
        <v>49.648588680454438</v>
      </c>
      <c r="I13" s="11">
        <f>C13-D13-G13</f>
        <v>1226518342</v>
      </c>
      <c r="J13" s="41">
        <f>(D13+G13)*100/C13</f>
        <v>76.206682284290551</v>
      </c>
    </row>
    <row r="14" spans="1:11" ht="18" customHeight="1">
      <c r="A14" s="43"/>
      <c r="B14" s="10" t="s">
        <v>12</v>
      </c>
      <c r="C14" s="11">
        <v>1546969830</v>
      </c>
      <c r="D14" s="50">
        <v>598252360</v>
      </c>
      <c r="E14" s="14">
        <f>D14*100/C14</f>
        <v>38.672529250295725</v>
      </c>
      <c r="F14" s="11">
        <v>2664240</v>
      </c>
      <c r="G14" s="11">
        <v>451856461</v>
      </c>
      <c r="H14" s="13">
        <f>G14*100/C14</f>
        <v>29.209132087598633</v>
      </c>
      <c r="I14" s="11">
        <f>C14-D14-G14</f>
        <v>496861009</v>
      </c>
      <c r="J14" s="41">
        <f>(D14+G14)*100/C14</f>
        <v>67.881661337894357</v>
      </c>
    </row>
    <row r="15" spans="1:11" ht="18" customHeight="1" thickBot="1">
      <c r="A15" s="44"/>
      <c r="B15" s="45" t="s">
        <v>13</v>
      </c>
      <c r="C15" s="46">
        <f t="shared" ref="C15:I15" si="2">SUM(C13:C14)</f>
        <v>6701855570</v>
      </c>
      <c r="D15" s="46">
        <f t="shared" si="2"/>
        <v>1967291740</v>
      </c>
      <c r="E15" s="47">
        <f>D15*100/C15</f>
        <v>29.354433551303764</v>
      </c>
      <c r="F15" s="46">
        <f t="shared" si="2"/>
        <v>9144480</v>
      </c>
      <c r="G15" s="46">
        <f t="shared" si="2"/>
        <v>3011184479</v>
      </c>
      <c r="H15" s="48">
        <f>G15*100/C15</f>
        <v>44.930608359857565</v>
      </c>
      <c r="I15" s="46">
        <f t="shared" si="2"/>
        <v>1723379351</v>
      </c>
      <c r="J15" s="49">
        <f>(D15+G15)*100/C15</f>
        <v>74.285041911161329</v>
      </c>
    </row>
    <row r="16" spans="1:11" ht="18" hidden="1" customHeight="1">
      <c r="A16" s="23" t="s">
        <v>16</v>
      </c>
      <c r="B16" s="24" t="s">
        <v>11</v>
      </c>
      <c r="C16" s="25">
        <v>1462220257</v>
      </c>
      <c r="D16" s="25">
        <v>13786740</v>
      </c>
      <c r="E16" s="26">
        <f>D16*100/C16</f>
        <v>0.94286342526028899</v>
      </c>
      <c r="F16" s="25">
        <v>0</v>
      </c>
      <c r="G16" s="25">
        <v>0</v>
      </c>
      <c r="H16" s="27">
        <f>G16*100/C16</f>
        <v>0</v>
      </c>
      <c r="I16" s="25">
        <f>C16-D16-G16</f>
        <v>1448433517</v>
      </c>
      <c r="J16" s="28">
        <f>(D16+G16)*100/C16</f>
        <v>0.94286342526028899</v>
      </c>
    </row>
    <row r="17" spans="1:10" ht="18" hidden="1" customHeight="1">
      <c r="A17" s="20"/>
      <c r="B17" s="10" t="s">
        <v>12</v>
      </c>
      <c r="C17" s="11">
        <v>470219921</v>
      </c>
      <c r="D17" s="11">
        <v>6060260</v>
      </c>
      <c r="E17" s="14">
        <f>D17*100/C17</f>
        <v>1.2888139632859152</v>
      </c>
      <c r="F17" s="11">
        <v>0</v>
      </c>
      <c r="G17" s="11">
        <v>0</v>
      </c>
      <c r="H17" s="13">
        <f>G17*100/C17</f>
        <v>0</v>
      </c>
      <c r="I17" s="11">
        <f>C17-D17-G17</f>
        <v>464159661</v>
      </c>
      <c r="J17" s="12">
        <f>(D17+G17)*100/C17</f>
        <v>1.2888139632859152</v>
      </c>
    </row>
    <row r="18" spans="1:10" ht="18" hidden="1" customHeight="1">
      <c r="A18" s="20"/>
      <c r="B18" s="10" t="s">
        <v>13</v>
      </c>
      <c r="C18" s="11">
        <f t="shared" ref="C18:I18" si="3">SUM(C16:C17)</f>
        <v>1932440178</v>
      </c>
      <c r="D18" s="11">
        <f t="shared" si="3"/>
        <v>19847000</v>
      </c>
      <c r="E18" s="12">
        <f>D18*100/C18</f>
        <v>1.027043435856362</v>
      </c>
      <c r="F18" s="11">
        <f t="shared" si="3"/>
        <v>0</v>
      </c>
      <c r="G18" s="11">
        <f t="shared" si="3"/>
        <v>0</v>
      </c>
      <c r="H18" s="13">
        <f>G18*100/C18</f>
        <v>0</v>
      </c>
      <c r="I18" s="11">
        <f t="shared" si="3"/>
        <v>1912593178</v>
      </c>
      <c r="J18" s="12">
        <f>(D18+G18)*100/C18</f>
        <v>1.027043435856362</v>
      </c>
    </row>
    <row r="19" spans="1:10" ht="18" hidden="1" customHeight="1">
      <c r="A19" s="20" t="s">
        <v>17</v>
      </c>
      <c r="B19" s="10" t="s">
        <v>11</v>
      </c>
      <c r="C19" s="11">
        <v>2662470640</v>
      </c>
      <c r="D19" s="11">
        <v>51717540</v>
      </c>
      <c r="E19" s="12">
        <f>D19*100/C19</f>
        <v>1.9424642369014067</v>
      </c>
      <c r="F19" s="11">
        <v>404880</v>
      </c>
      <c r="G19" s="11">
        <v>172198900</v>
      </c>
      <c r="H19" s="13">
        <f>G19*100/C19</f>
        <v>6.4676356393548815</v>
      </c>
      <c r="I19" s="11">
        <f>C19-D19-G19</f>
        <v>2438554200</v>
      </c>
      <c r="J19" s="12">
        <f>(D19+G19)*100/C19</f>
        <v>8.4100998762562877</v>
      </c>
    </row>
    <row r="20" spans="1:10" ht="18" hidden="1" customHeight="1">
      <c r="A20" s="20"/>
      <c r="B20" s="10" t="s">
        <v>12</v>
      </c>
      <c r="C20" s="11">
        <v>989439180</v>
      </c>
      <c r="D20" s="11">
        <v>27781280</v>
      </c>
      <c r="E20" s="12">
        <f>D20*100/C20</f>
        <v>2.8077804640806723</v>
      </c>
      <c r="F20" s="11">
        <v>134650</v>
      </c>
      <c r="G20" s="11">
        <v>70689950</v>
      </c>
      <c r="H20" s="13">
        <f>G20*100/C20</f>
        <v>7.1444462104280122</v>
      </c>
      <c r="I20" s="11">
        <f>C20-D20-G20</f>
        <v>890967950</v>
      </c>
      <c r="J20" s="12">
        <f>(D20+G20)*100/C20</f>
        <v>9.9522266745086849</v>
      </c>
    </row>
    <row r="21" spans="1:10" ht="18" hidden="1" customHeight="1">
      <c r="A21" s="20"/>
      <c r="B21" s="10" t="s">
        <v>13</v>
      </c>
      <c r="C21" s="11">
        <f t="shared" ref="C21:I21" si="4">SUM(C19:C20)</f>
        <v>3651909820</v>
      </c>
      <c r="D21" s="11">
        <f t="shared" si="4"/>
        <v>79498820</v>
      </c>
      <c r="E21" s="12">
        <f>D21*100/C21</f>
        <v>2.176910819774843</v>
      </c>
      <c r="F21" s="11">
        <f t="shared" si="4"/>
        <v>539530</v>
      </c>
      <c r="G21" s="11">
        <f t="shared" si="4"/>
        <v>242888850</v>
      </c>
      <c r="H21" s="13">
        <f>G21*100/C21</f>
        <v>6.651008978091359</v>
      </c>
      <c r="I21" s="11">
        <f t="shared" si="4"/>
        <v>3329522150</v>
      </c>
      <c r="J21" s="12">
        <f>(D21+G21)*100/C21</f>
        <v>8.827919797866203</v>
      </c>
    </row>
    <row r="22" spans="1:10" ht="18" hidden="1" customHeight="1">
      <c r="A22" s="20" t="s">
        <v>18</v>
      </c>
      <c r="B22" s="10" t="s">
        <v>11</v>
      </c>
      <c r="C22" s="11">
        <v>3251314026</v>
      </c>
      <c r="D22" s="11">
        <v>55409436</v>
      </c>
      <c r="E22" s="12">
        <f>D22*100/C22</f>
        <v>1.7042166815294881</v>
      </c>
      <c r="F22" s="11">
        <v>0</v>
      </c>
      <c r="G22" s="11">
        <v>108753390</v>
      </c>
      <c r="H22" s="13">
        <f>G22*100/C22</f>
        <v>3.3449057559597288</v>
      </c>
      <c r="I22" s="11">
        <f>C22-D22-G22</f>
        <v>3087151200</v>
      </c>
      <c r="J22" s="12">
        <f>(D22+G22)*100/C22</f>
        <v>5.049122437489217</v>
      </c>
    </row>
    <row r="23" spans="1:10" ht="18" hidden="1" customHeight="1">
      <c r="A23" s="20"/>
      <c r="B23" s="10" t="s">
        <v>12</v>
      </c>
      <c r="C23" s="11">
        <v>965003504</v>
      </c>
      <c r="D23" s="11">
        <v>15175430</v>
      </c>
      <c r="E23" s="12">
        <f>D23*100/C23</f>
        <v>1.5725777095209388</v>
      </c>
      <c r="F23" s="11">
        <v>0</v>
      </c>
      <c r="G23" s="11">
        <v>41106240</v>
      </c>
      <c r="H23" s="13">
        <f>G23*100/C23</f>
        <v>4.2596985222967643</v>
      </c>
      <c r="I23" s="11">
        <f>C23-D23-G23</f>
        <v>908721834</v>
      </c>
      <c r="J23" s="12">
        <f>(D23+G23)*100/C23</f>
        <v>5.832276231817703</v>
      </c>
    </row>
    <row r="24" spans="1:10" ht="18" hidden="1" customHeight="1">
      <c r="A24" s="20"/>
      <c r="B24" s="10" t="s">
        <v>13</v>
      </c>
      <c r="C24" s="11">
        <f t="shared" ref="C24:I24" si="5">SUM(C22:C23)</f>
        <v>4216317530</v>
      </c>
      <c r="D24" s="11">
        <f t="shared" si="5"/>
        <v>70584866</v>
      </c>
      <c r="E24" s="12">
        <f>D24*100/C24</f>
        <v>1.674088004467728</v>
      </c>
      <c r="F24" s="11">
        <f t="shared" si="5"/>
        <v>0</v>
      </c>
      <c r="G24" s="11">
        <f t="shared" si="5"/>
        <v>149859630</v>
      </c>
      <c r="H24" s="13">
        <f>G24*100/C24</f>
        <v>3.5542776115346322</v>
      </c>
      <c r="I24" s="11">
        <f t="shared" si="5"/>
        <v>3995873034</v>
      </c>
      <c r="J24" s="12">
        <f>(D24+G24)*100/C24</f>
        <v>5.2283656160023604</v>
      </c>
    </row>
    <row r="25" spans="1:10" ht="18" hidden="1" customHeight="1">
      <c r="A25" s="21" t="s">
        <v>19</v>
      </c>
      <c r="B25" s="10" t="s">
        <v>11</v>
      </c>
      <c r="C25" s="11">
        <v>1583271879</v>
      </c>
      <c r="D25" s="11">
        <v>48371594</v>
      </c>
      <c r="E25" s="12">
        <f>D25*100/C25</f>
        <v>3.0551666230913965</v>
      </c>
      <c r="F25" s="11">
        <v>0</v>
      </c>
      <c r="G25" s="11">
        <v>20100000</v>
      </c>
      <c r="H25" s="13">
        <f>G25*100/C25</f>
        <v>1.2695229585392012</v>
      </c>
      <c r="I25" s="11">
        <f>C25-D25-G25</f>
        <v>1514800285</v>
      </c>
      <c r="J25" s="12">
        <f>(D25+G25)*100/C25</f>
        <v>4.3246895816305972</v>
      </c>
    </row>
    <row r="26" spans="1:10" ht="18" hidden="1" customHeight="1">
      <c r="A26" s="21"/>
      <c r="B26" s="10" t="s">
        <v>12</v>
      </c>
      <c r="C26" s="11">
        <v>515286332</v>
      </c>
      <c r="D26" s="11">
        <v>14937936</v>
      </c>
      <c r="E26" s="12">
        <f>D26*100/C26</f>
        <v>2.8989583212931018</v>
      </c>
      <c r="F26" s="11">
        <v>0</v>
      </c>
      <c r="G26" s="11">
        <v>5625160</v>
      </c>
      <c r="H26" s="13">
        <f>G26*100/C26</f>
        <v>1.0916571332615901</v>
      </c>
      <c r="I26" s="11">
        <f>C26-D26-G26</f>
        <v>494723236</v>
      </c>
      <c r="J26" s="12">
        <f>(D26+G26)*100/C26</f>
        <v>3.9906154545546921</v>
      </c>
    </row>
    <row r="27" spans="1:10" ht="18" hidden="1" customHeight="1">
      <c r="A27" s="21"/>
      <c r="B27" s="10" t="s">
        <v>13</v>
      </c>
      <c r="C27" s="11">
        <f t="shared" ref="C27:I27" si="6">SUM(C25:C26)</f>
        <v>2098558211</v>
      </c>
      <c r="D27" s="11">
        <f t="shared" si="6"/>
        <v>63309530</v>
      </c>
      <c r="E27" s="12">
        <f>D27*100/C27</f>
        <v>3.0168107640832078</v>
      </c>
      <c r="F27" s="11">
        <f t="shared" si="6"/>
        <v>0</v>
      </c>
      <c r="G27" s="11">
        <f t="shared" si="6"/>
        <v>25725160</v>
      </c>
      <c r="H27" s="13">
        <f>G27*100/C27</f>
        <v>1.2258492456943335</v>
      </c>
      <c r="I27" s="11">
        <f t="shared" si="6"/>
        <v>2009523521</v>
      </c>
      <c r="J27" s="12">
        <f>(D27+G27)*100/C27</f>
        <v>4.2426600097775413</v>
      </c>
    </row>
    <row r="28" spans="1:10" ht="18" hidden="1" customHeight="1">
      <c r="A28" s="20" t="s">
        <v>20</v>
      </c>
      <c r="B28" s="10" t="s">
        <v>11</v>
      </c>
      <c r="C28" s="11">
        <v>2205116138</v>
      </c>
      <c r="D28" s="11">
        <v>49931241</v>
      </c>
      <c r="E28" s="12">
        <f>D28*100/C28</f>
        <v>2.2643361108992073</v>
      </c>
      <c r="F28" s="11">
        <v>300000</v>
      </c>
      <c r="G28" s="11">
        <v>113482100</v>
      </c>
      <c r="H28" s="13">
        <f>G28*100/C28</f>
        <v>5.1463094412308905</v>
      </c>
      <c r="I28" s="11">
        <f>C28-D28-G28</f>
        <v>2041702797</v>
      </c>
      <c r="J28" s="12">
        <f>(D28+G28)*100/C28</f>
        <v>7.4106455521300987</v>
      </c>
    </row>
    <row r="29" spans="1:10" ht="18" hidden="1" customHeight="1">
      <c r="A29" s="20"/>
      <c r="B29" s="10" t="s">
        <v>12</v>
      </c>
      <c r="C29" s="11">
        <v>930989920</v>
      </c>
      <c r="D29" s="11">
        <v>23679600</v>
      </c>
      <c r="E29" s="12">
        <f>D29*100/C29</f>
        <v>2.5434861851135833</v>
      </c>
      <c r="F29" s="11"/>
      <c r="G29" s="11">
        <v>42514160</v>
      </c>
      <c r="H29" s="13">
        <f>G29*100/C29</f>
        <v>4.5665542759045126</v>
      </c>
      <c r="I29" s="11">
        <f>C29-D29-G29</f>
        <v>864796160</v>
      </c>
      <c r="J29" s="12">
        <f>(D29+G29)*100/C29</f>
        <v>7.1100404610180954</v>
      </c>
    </row>
    <row r="30" spans="1:10" ht="18" hidden="1" customHeight="1">
      <c r="A30" s="20"/>
      <c r="B30" s="10" t="s">
        <v>13</v>
      </c>
      <c r="C30" s="11">
        <f t="shared" ref="C30:I30" si="7">SUM(C28:C29)</f>
        <v>3136106058</v>
      </c>
      <c r="D30" s="11">
        <f t="shared" si="7"/>
        <v>73610841</v>
      </c>
      <c r="E30" s="12">
        <f>D30*100/C30</f>
        <v>2.3472050893248202</v>
      </c>
      <c r="F30" s="11">
        <f t="shared" si="7"/>
        <v>300000</v>
      </c>
      <c r="G30" s="11">
        <f t="shared" si="7"/>
        <v>155996260</v>
      </c>
      <c r="H30" s="13">
        <f>G30*100/C30</f>
        <v>4.9742023106031068</v>
      </c>
      <c r="I30" s="11">
        <f t="shared" si="7"/>
        <v>2906498957</v>
      </c>
      <c r="J30" s="12">
        <f>(D30+G30)*100/C30</f>
        <v>7.321407399927927</v>
      </c>
    </row>
    <row r="31" spans="1:10" ht="18" hidden="1" customHeight="1">
      <c r="A31" s="22" t="s">
        <v>21</v>
      </c>
      <c r="B31" s="15" t="s">
        <v>22</v>
      </c>
      <c r="C31" s="7">
        <f>C7+C10+C13+C16+C19+C22+C25+C28</f>
        <v>17521757970</v>
      </c>
      <c r="D31" s="7">
        <f>D7+D10+D13+D16+D19+D22+D25+D28</f>
        <v>1614137211</v>
      </c>
      <c r="E31" s="9">
        <f>D31*100/C31</f>
        <v>9.2121875770893329</v>
      </c>
      <c r="F31" s="7">
        <f>F7+F10+F13+F16+F19+F22+F25+F28</f>
        <v>7185120</v>
      </c>
      <c r="G31" s="7">
        <f>G7+G10+G13+G16+G19+G22+G25+G28</f>
        <v>3005961078</v>
      </c>
      <c r="H31" s="16">
        <f>G31*100/C31</f>
        <v>17.155590684146404</v>
      </c>
      <c r="I31" s="7">
        <f>I7+I10+I13+I16+I19+I22+I25+I28</f>
        <v>12901659681</v>
      </c>
      <c r="J31" s="9">
        <f>(D31+G31)*100/C31</f>
        <v>26.367778261235735</v>
      </c>
    </row>
    <row r="32" spans="1:10" ht="18" hidden="1" customHeight="1">
      <c r="A32" s="22"/>
      <c r="B32" s="15" t="s">
        <v>23</v>
      </c>
      <c r="C32" s="7">
        <f>C8+C11+C14+C17+C20+C23+C26+C29</f>
        <v>5922092727</v>
      </c>
      <c r="D32" s="7">
        <f>D8+D11+D14+D17+D20+D23+D26+D29</f>
        <v>703189166</v>
      </c>
      <c r="E32" s="9">
        <f>D32*100/C32</f>
        <v>11.87399789932401</v>
      </c>
      <c r="F32" s="7">
        <f>F8+F11+F14+F17+F20+F23+F26+F29</f>
        <v>2798890</v>
      </c>
      <c r="G32" s="7">
        <f>G8+G11+G14+G17+G20+G23+G26+G29</f>
        <v>636369971</v>
      </c>
      <c r="H32" s="16">
        <f>G32*100/C32</f>
        <v>10.745694137794612</v>
      </c>
      <c r="I32" s="7">
        <f>I8+I11+I14+I17+I20+I23+I26+I29</f>
        <v>4582531590</v>
      </c>
      <c r="J32" s="9">
        <f>(D32+G32)*100/C32</f>
        <v>22.619692037118622</v>
      </c>
    </row>
    <row r="33" spans="1:10" ht="18" hidden="1" customHeight="1">
      <c r="A33" s="22"/>
      <c r="B33" s="15" t="s">
        <v>24</v>
      </c>
      <c r="C33" s="7">
        <f>C9+C12+C15+C18+C21+C24+C27+C30</f>
        <v>23443850697</v>
      </c>
      <c r="D33" s="7">
        <f>D9+D12+D15+D18+D21+D24+D27+D30</f>
        <v>2317326377</v>
      </c>
      <c r="E33" s="9">
        <f>D33*100/C33</f>
        <v>9.8845808521402052</v>
      </c>
      <c r="F33" s="7">
        <f>F9+F12+F15+F18+F21+F24+F27+F30</f>
        <v>9984010</v>
      </c>
      <c r="G33" s="7">
        <f>G9+G12+G15+G18+G21+G24+G27+G30</f>
        <v>3642331049</v>
      </c>
      <c r="H33" s="16">
        <f>G33*100/C33</f>
        <v>15.536402684334156</v>
      </c>
      <c r="I33" s="7">
        <f>I9+I12+I15+I18+I21+I24+I27+I30</f>
        <v>17484191271</v>
      </c>
      <c r="J33" s="9">
        <f>(D33+G33)*100/C33</f>
        <v>25.420983536474363</v>
      </c>
    </row>
  </sheetData>
  <mergeCells count="14">
    <mergeCell ref="A10:A12"/>
    <mergeCell ref="A7:A9"/>
    <mergeCell ref="A22:A24"/>
    <mergeCell ref="A25:A27"/>
    <mergeCell ref="A28:A30"/>
    <mergeCell ref="A31:A33"/>
    <mergeCell ref="A13:A15"/>
    <mergeCell ref="A16:A18"/>
    <mergeCell ref="A19:A21"/>
    <mergeCell ref="A2:J2"/>
    <mergeCell ref="D5:E5"/>
    <mergeCell ref="G5:H5"/>
    <mergeCell ref="A5:A6"/>
    <mergeCell ref="B5:B6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verticalDpi="0" r:id="rId1"/>
  <ignoredErrors>
    <ignoredError sqref="E15 H15:I15" formula="1"/>
    <ignoredError sqref="F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구별 징수실적 (9월말)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keyang</dc:creator>
  <cp:lastModifiedBy>admin</cp:lastModifiedBy>
  <cp:lastPrinted>2013-11-18T08:31:49Z</cp:lastPrinted>
  <dcterms:created xsi:type="dcterms:W3CDTF">2013-11-18T08:25:42Z</dcterms:created>
  <dcterms:modified xsi:type="dcterms:W3CDTF">2014-02-05T08:10:56Z</dcterms:modified>
</cp:coreProperties>
</file>